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Users\anstanicic\Desktop\"/>
    </mc:Choice>
  </mc:AlternateContent>
  <xr:revisionPtr revIDLastSave="0" documentId="13_ncr:1_{13D57B04-F4D2-4CBB-A475-93DCBF1FA1D7}" xr6:coauthVersionLast="47" xr6:coauthVersionMax="47" xr10:uidLastSave="{00000000-0000-0000-0000-000000000000}"/>
  <bookViews>
    <workbookView xWindow="-120" yWindow="-120" windowWidth="29040" windowHeight="15840" firstSheet="3" activeTab="6" xr2:uid="{00000000-000D-0000-FFFF-FFFF00000000}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 prema izvorima f" sheetId="10" r:id="rId5"/>
    <sheet name="Račun financiranja" sheetId="6" r:id="rId6"/>
    <sheet name="Posebni dio" sheetId="11" r:id="rId7"/>
  </sheets>
  <definedNames>
    <definedName name="_xlnm.Print_Area" localSheetId="1">' Račun prihoda i rashoda'!$B$1:$I$48</definedName>
    <definedName name="_xlnm.Print_Area" localSheetId="0">SAŽETAK!$B$1:$L$27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1" l="1"/>
  <c r="H15" i="11"/>
  <c r="H14" i="11" s="1"/>
  <c r="J14" i="11" s="1"/>
  <c r="J16" i="11"/>
  <c r="J17" i="11"/>
  <c r="J18" i="11"/>
  <c r="J19" i="11"/>
  <c r="J20" i="11"/>
  <c r="J21" i="11"/>
  <c r="J22" i="11"/>
  <c r="J23" i="11"/>
  <c r="H24" i="11"/>
  <c r="J24" i="11" s="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92" i="11"/>
  <c r="J93" i="11"/>
  <c r="J94" i="11"/>
  <c r="J95" i="11"/>
  <c r="J96" i="11"/>
  <c r="J97" i="11"/>
  <c r="J98" i="11"/>
  <c r="K14" i="1"/>
  <c r="H7" i="8"/>
  <c r="G7" i="8"/>
  <c r="H6" i="8"/>
  <c r="G6" i="8"/>
  <c r="H7" i="5"/>
  <c r="H8" i="5"/>
  <c r="H11" i="5"/>
  <c r="H12" i="5"/>
  <c r="H13" i="5"/>
  <c r="H14" i="5"/>
  <c r="H18" i="5"/>
  <c r="H19" i="5"/>
  <c r="H20" i="5"/>
  <c r="H24" i="5"/>
  <c r="H25" i="5"/>
  <c r="H27" i="5"/>
  <c r="H28" i="5"/>
  <c r="H6" i="5"/>
  <c r="G18" i="5"/>
  <c r="G19" i="5"/>
  <c r="G20" i="5"/>
  <c r="G24" i="5"/>
  <c r="G25" i="5"/>
  <c r="G27" i="5"/>
  <c r="G28" i="5"/>
  <c r="G30" i="5"/>
  <c r="G31" i="5"/>
  <c r="G7" i="5"/>
  <c r="G8" i="5"/>
  <c r="G9" i="5"/>
  <c r="G10" i="5"/>
  <c r="G11" i="5"/>
  <c r="G12" i="5"/>
  <c r="G13" i="5"/>
  <c r="G14" i="5"/>
  <c r="G15" i="5"/>
  <c r="G16" i="5"/>
  <c r="G6" i="5"/>
  <c r="E18" i="5"/>
  <c r="E6" i="5"/>
  <c r="D6" i="5"/>
  <c r="D18" i="5"/>
  <c r="J34" i="3"/>
  <c r="J33" i="3" s="1"/>
  <c r="K77" i="3"/>
  <c r="K79" i="3"/>
  <c r="K80" i="3"/>
  <c r="K81" i="3"/>
  <c r="K83" i="3"/>
  <c r="K84" i="3"/>
  <c r="K87" i="3"/>
  <c r="K88" i="3"/>
  <c r="K89" i="3"/>
  <c r="K76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10" i="3"/>
  <c r="J10" i="3"/>
  <c r="L10" i="3" s="1"/>
  <c r="J20" i="3"/>
  <c r="F27" i="5"/>
  <c r="F18" i="5" s="1"/>
  <c r="F30" i="5"/>
  <c r="F24" i="5"/>
  <c r="F19" i="5"/>
  <c r="F6" i="5"/>
  <c r="I34" i="3"/>
  <c r="H56" i="3"/>
  <c r="I35" i="3"/>
  <c r="L35" i="3" s="1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L11" i="3"/>
  <c r="L12" i="3"/>
  <c r="L13" i="3"/>
  <c r="L14" i="3"/>
  <c r="L17" i="3"/>
  <c r="L18" i="3"/>
  <c r="L19" i="3"/>
  <c r="L25" i="3"/>
  <c r="L26" i="3"/>
  <c r="L27" i="3"/>
  <c r="I10" i="3"/>
  <c r="H10" i="3"/>
  <c r="G20" i="3"/>
  <c r="G12" i="3"/>
  <c r="G10" i="3" s="1"/>
  <c r="L12" i="1"/>
  <c r="L13" i="1"/>
  <c r="L15" i="1"/>
  <c r="L10" i="1"/>
  <c r="K12" i="1"/>
  <c r="K13" i="1"/>
  <c r="K15" i="1"/>
  <c r="K16" i="1"/>
  <c r="K10" i="1"/>
  <c r="J15" i="11" l="1"/>
  <c r="L33" i="3"/>
  <c r="K33" i="3"/>
  <c r="K34" i="3"/>
  <c r="L34" i="3"/>
</calcChain>
</file>

<file path=xl/sharedStrings.xml><?xml version="1.0" encoding="utf-8"?>
<sst xmlns="http://schemas.openxmlformats.org/spreadsheetml/2006/main" count="522" uniqueCount="262">
  <si>
    <t>PRIHODI UKUPNO</t>
  </si>
  <si>
    <t>RASHODI UKUPNO</t>
  </si>
  <si>
    <t>RAZLIKA - VIŠAK / MANJAK</t>
  </si>
  <si>
    <t>Rashodi za zaposlene</t>
  </si>
  <si>
    <t>Rashodi za nabavu nefinancijske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</si>
  <si>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</si>
  <si>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</si>
  <si>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</si>
  <si>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</si>
  <si>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</si>
  <si>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</si>
  <si>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</si>
  <si>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</si>
  <si>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…</t>
  </si>
  <si>
    <t>PRIJENOS SREDSTAVA IZ PRETHODNE GODINE</t>
  </si>
  <si>
    <t>1 Opći prihodi i primici</t>
  </si>
  <si>
    <t>11 Opći prihodi i primici</t>
  </si>
  <si>
    <t>12 Sredstva učešća za pomoći</t>
  </si>
  <si>
    <t>….</t>
  </si>
  <si>
    <t>2 Doprinosi</t>
  </si>
  <si>
    <t>21 Doprinosi za mirovinsko osiguranje</t>
  </si>
  <si>
    <t>3 Vlastiti prihodi</t>
  </si>
  <si>
    <t>31 Vlastiti prihodi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</si>
  <si>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</si>
  <si>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</si>
  <si>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</si>
  <si>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</si>
  <si>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</si>
  <si>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</si>
  <si>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</si>
  <si>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Plaće za redovan rad</t>
  </si>
  <si>
    <t>Naknade troškova zaposlenima</t>
  </si>
  <si>
    <t>Službena putovanja</t>
  </si>
  <si>
    <t>6=5/2*100</t>
  </si>
  <si>
    <t>7=5/4*100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</si>
  <si>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</si>
  <si>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</si>
  <si>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</si>
  <si>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Primljeni krediti i zajmovi od međunarodnih organizacija, institucija i tijela EU te inozemnih vlada</t>
  </si>
  <si>
    <t>Primljeni zajmovi od međunarodnih organizacija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</si>
  <si>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</si>
  <si>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</si>
  <si>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</si>
  <si>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UKUPNO PRIMICI</t>
  </si>
  <si>
    <t xml:space="preserve">UKUPNO IZDACI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</si>
  <si>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</si>
  <si>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</si>
  <si>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</si>
  <si>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</si>
  <si>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</si>
  <si>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</si>
  <si>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</si>
  <si>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</si>
  <si>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</si>
  <si>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</si>
  <si>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</si>
  <si>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IZVORNI PLAN ILI REBALANS N.*</t>
  </si>
  <si>
    <t>TEKUĆI PLAN N.*</t>
  </si>
  <si>
    <t xml:space="preserve">OSTVARENJE/IZVRŠENJE 
N. </t>
  </si>
  <si>
    <t>Napomena:  Iznosi u stupcu "OSTVARENJE/IZVRŠENJE N-1." preračunavaju se iz kuna u eure prema fiksnom tečaju konverzije (1 EUR=7,53450 kuna) i po pravilima za preračunavanje i zaokruživanje.</t>
  </si>
  <si>
    <t>Napomena : Iznosi u stupcima "OSTVARENJE/IZVRŠENJE N-1." i "OSTVARENJE/IZVRŠENJE N." iskazuju se na dvije decimale.</t>
  </si>
  <si>
    <t xml:space="preserve">OSTVARENJE/IZVRŠENJE 
N-1. 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</si>
  <si>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</si>
  <si>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</si>
  <si>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</si>
  <si>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>IZVRŠENJE FINANCIJSKOG PLANA DOMA ZA ODRASLE OSOBE BLATO
ZA 2024. GODINU</t>
  </si>
  <si>
    <t>IZVORNI PLAN ILI REBALANS 2024.</t>
  </si>
  <si>
    <t>TEKUĆI PLAN 2024.</t>
  </si>
  <si>
    <t>OSTVARENJE/IZVRŠENJE 2024.</t>
  </si>
  <si>
    <t>IZVORNI PLAN ILI REBALANS 2024*</t>
  </si>
  <si>
    <t>TEKUĆI PLAN 2024.*</t>
  </si>
  <si>
    <t>OSTVARENJE/IZVRŠENJE 
2024.</t>
  </si>
  <si>
    <t>OSTVARENJE/IZVRŠENJE 
1.-12.2023.</t>
  </si>
  <si>
    <t xml:space="preserve"> RAČUN FINANCIRANJA </t>
  </si>
  <si>
    <t xml:space="preserve">OSTVARENJE/ IZVRŠENJE_x000D_
1.-12.2023. </t>
  </si>
  <si>
    <t>IZVORNI PLAN ILI_x000D_
REBALANS 2024.*</t>
  </si>
  <si>
    <t xml:space="preserve">TEKUĆI PLAN 2024.* </t>
  </si>
  <si>
    <t xml:space="preserve">OSTVARENJE/IZVRŠENJE_x000D_
1.-12.2024. </t>
  </si>
  <si>
    <t>1</t>
  </si>
  <si>
    <t>2</t>
  </si>
  <si>
    <t>3</t>
  </si>
  <si>
    <t>4</t>
  </si>
  <si>
    <t>5</t>
  </si>
  <si>
    <t>6</t>
  </si>
  <si>
    <t>PRIHODI POSLOVANJA</t>
  </si>
  <si>
    <t>63</t>
  </si>
  <si>
    <t>Potpore</t>
  </si>
  <si>
    <t>636</t>
  </si>
  <si>
    <t>pomoći prorač.kor.iz pror.koji im nije nadležan</t>
  </si>
  <si>
    <t>6361</t>
  </si>
  <si>
    <t xml:space="preserve"> Tek. pomoći prorač.kor.iz pror.koji im nije nadležan</t>
  </si>
  <si>
    <t>65</t>
  </si>
  <si>
    <t>Prihodi od administrativnih pristojbi i po posebnim propisima</t>
  </si>
  <si>
    <t>652</t>
  </si>
  <si>
    <t>Prihodi po posebnim propisima</t>
  </si>
  <si>
    <t>6526</t>
  </si>
  <si>
    <t>Ostali nespomenuti prihodi</t>
  </si>
  <si>
    <t>67</t>
  </si>
  <si>
    <t>Prihodi iz proračuna za financiranje redovne dj. kor.pror.</t>
  </si>
  <si>
    <t>671</t>
  </si>
  <si>
    <t>6711</t>
  </si>
  <si>
    <t>RASHODI POSLOVANJA</t>
  </si>
  <si>
    <t>31</t>
  </si>
  <si>
    <t>311</t>
  </si>
  <si>
    <t>Plaće</t>
  </si>
  <si>
    <t>3111</t>
  </si>
  <si>
    <t>3113</t>
  </si>
  <si>
    <t>Plaće za prekovremeni rad</t>
  </si>
  <si>
    <t>3114</t>
  </si>
  <si>
    <t>Plaće za posebne uvjete rada</t>
  </si>
  <si>
    <t>312</t>
  </si>
  <si>
    <t>Ostali rashodi za zaposlene</t>
  </si>
  <si>
    <t>3121</t>
  </si>
  <si>
    <t>313</t>
  </si>
  <si>
    <t>Doprinosi na plaće</t>
  </si>
  <si>
    <t>3132</t>
  </si>
  <si>
    <t>Doprinosi za zdravstveno osiguranje</t>
  </si>
  <si>
    <t>32</t>
  </si>
  <si>
    <t>321</t>
  </si>
  <si>
    <t>3211</t>
  </si>
  <si>
    <t>3212</t>
  </si>
  <si>
    <t>Naknade za prijevoz, za rad na terenu i odvojeni život</t>
  </si>
  <si>
    <t>3213</t>
  </si>
  <si>
    <t>Stručno usavršavanje zaposlenika</t>
  </si>
  <si>
    <t>322</t>
  </si>
  <si>
    <t>Rashodi za materijal i energiju</t>
  </si>
  <si>
    <t>3221</t>
  </si>
  <si>
    <t>Uredski materijal i ostali materijalni rashodi</t>
  </si>
  <si>
    <t>3222</t>
  </si>
  <si>
    <t>Materijal i sirovine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</si>
  <si>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</si>
  <si>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</si>
  <si>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</si>
  <si>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</si>
  <si>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</si>
  <si>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</si>
  <si>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3227</t>
  </si>
  <si>
    <t>sl.odjeća i obuća</t>
  </si>
  <si>
    <t>323</t>
  </si>
  <si>
    <t>Rashodi za usluge</t>
  </si>
  <si>
    <t>3231</t>
  </si>
  <si>
    <t>Usluge telefona, interneta,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</si>
  <si>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</si>
  <si>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</si>
  <si>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</si>
  <si>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</si>
  <si>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</si>
  <si>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</si>
  <si>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</si>
  <si>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</si>
  <si>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</si>
  <si>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</si>
  <si>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</si>
  <si>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</si>
  <si>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</si>
  <si>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</si>
  <si>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</si>
  <si>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</si>
  <si>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329</t>
  </si>
  <si>
    <t>Ostali nespomenuti rashodi poslovanja</t>
  </si>
  <si>
    <t>3291</t>
  </si>
  <si>
    <t>Naknade za rad predstavničkih i izvršnih tijela, povjerenstava i slično</t>
  </si>
  <si>
    <t>3292</t>
  </si>
  <si>
    <t>Premije osiguranja</t>
  </si>
  <si>
    <t>3295</t>
  </si>
  <si>
    <t>prist.i naknade</t>
  </si>
  <si>
    <t>3299</t>
  </si>
  <si>
    <t>34</t>
  </si>
  <si>
    <t>Financijski rashodi</t>
  </si>
  <si>
    <t>343</t>
  </si>
  <si>
    <t>Ostali financijski rashodi</t>
  </si>
  <si>
    <t>3431</t>
  </si>
  <si>
    <t>Bankarske usluge i usluge platnog prometa</t>
  </si>
  <si>
    <t>37</t>
  </si>
  <si>
    <t>Naknade građanima i kućanstvima na temelju osiguranja i druge naknade</t>
  </si>
  <si>
    <t>372</t>
  </si>
  <si>
    <t>Ostale naknade građanima i kućanstvima iz proračuna</t>
  </si>
  <si>
    <t>3721</t>
  </si>
  <si>
    <t>Naknade građanima i kućanstvima u novcu</t>
  </si>
  <si>
    <t>3722</t>
  </si>
  <si>
    <t>Naknade građanima i kućanstvima u naravi</t>
  </si>
  <si>
    <t>Prihodi za financiranje rashoda za nabavu nef.imovine</t>
  </si>
  <si>
    <t>6712</t>
  </si>
  <si>
    <t>Prihodi između proračunskih korisnika istog proračuna</t>
  </si>
  <si>
    <t>Prihodi od najma</t>
  </si>
  <si>
    <t>Donacije od pravnih i fizičkih osoba</t>
  </si>
  <si>
    <t>Tekuće donacije od fizičkih osoba</t>
  </si>
  <si>
    <t>IZVORNI PLAN 2024.*</t>
  </si>
  <si>
    <t>Prihodi od prodaje</t>
  </si>
  <si>
    <t>Rashodi za nabavu proizvedene dugotrajne imovine</t>
  </si>
  <si>
    <t>Postrojenja i oprema</t>
  </si>
  <si>
    <t>Opreme za održavanje i zaštitu</t>
  </si>
  <si>
    <t>rashodi za dodatna ulaganja na građevinskim objektima</t>
  </si>
  <si>
    <t>Dodatna ulaganja</t>
  </si>
  <si>
    <t>Prijevozna sredstva</t>
  </si>
  <si>
    <t>Dodatna ulaganja na građevinskim objektima</t>
  </si>
  <si>
    <t>Dodatna ulaganja na postrojenjima i opremi</t>
  </si>
  <si>
    <t xml:space="preserve">   11 Proračunski prihodi</t>
  </si>
  <si>
    <t>4 Prihodi za posebne namjene</t>
  </si>
  <si>
    <t xml:space="preserve">   43 Ostali prihodi za posebne namjene</t>
  </si>
  <si>
    <t>5 Pomoći</t>
  </si>
  <si>
    <t xml:space="preserve">   52 ost.pomoći i donacije</t>
  </si>
  <si>
    <t>3 Vlastiti izvori</t>
  </si>
  <si>
    <t>6 Donacije</t>
  </si>
  <si>
    <t>61 Donacije</t>
  </si>
  <si>
    <t>11 (nefinancijska)</t>
  </si>
  <si>
    <t>43 (nefinancijska)</t>
  </si>
  <si>
    <t>52 (nefinancijska)</t>
  </si>
  <si>
    <t>61 (nefinancijska)</t>
  </si>
  <si>
    <t xml:space="preserve"> IZVRŠENJE 
2023.</t>
  </si>
  <si>
    <t xml:space="preserve"> IZVRŠENJE 2024.</t>
  </si>
  <si>
    <t>Uređaji stojevi i oprema za ostale namjene</t>
  </si>
  <si>
    <t>Komunikacijska oprema</t>
  </si>
  <si>
    <t>Osobni automobili</t>
  </si>
  <si>
    <t>1012 Invaliditet</t>
  </si>
  <si>
    <t>Izvještaj po izvorima financiranja, ekonomskoj klasifikaciji, programima i aktivnostima</t>
  </si>
  <si>
    <t xml:space="preserve">BROJČANA OZNAKA I NAZIV </t>
  </si>
  <si>
    <t>BROJČANA OZNAKA I NAZIV RAČUNA PRIHODA I RAHODA</t>
  </si>
  <si>
    <t>IZVORNI PLAN 2024.</t>
  </si>
  <si>
    <t>TEKUĆI FINANCIJSKI PLAN 2024</t>
  </si>
  <si>
    <t>OSTVARENJE/  IZVRŠENJE            01.-12.2024.</t>
  </si>
  <si>
    <t>BROJČANA OZNAKA PRORAČUNSKOG KORINIKA: RKP 7569                     ŠIFRA USTANOVE: 503</t>
  </si>
  <si>
    <t>NAZIV PRORAČUNSKOG KORISNIKA: DOM ZA ODRASLE OSOBE BLATO</t>
  </si>
  <si>
    <t>Izvor financiranja</t>
  </si>
  <si>
    <t>Razred skupina podskupina</t>
  </si>
  <si>
    <t>Odjeljak</t>
  </si>
  <si>
    <t>UKUPNO PO IZVORIMA         (RASHODI I IZDACI)</t>
  </si>
  <si>
    <t>BROJČANA OZNAKA PROGRAMA: 4002</t>
  </si>
  <si>
    <t>NAZIV PROGRAMA: Skrb za socijalno osjetljive skupine</t>
  </si>
  <si>
    <t>NAZIV IZVORA FINANCIRANJA: OPĆI PRIHODI I PRIMICI</t>
  </si>
  <si>
    <t>BROJČANA OZNAKA AKTIVNOSTI:                         A 734193</t>
  </si>
  <si>
    <t>NAZIV AKTIVNOSTI:  Skrb o osobama s mentalnim oštećenjem</t>
  </si>
  <si>
    <t>BROJČANA OZNAKA GLAVE:  60</t>
  </si>
  <si>
    <t>NAZIV GLAVE: Socijalna skrb</t>
  </si>
  <si>
    <t>Razdjel: 086 Ministarstvo rada, mirovinskoga sustava, obitelji i socijalne politike</t>
  </si>
  <si>
    <t>Doprinosi za obvezno zdravstveno osiguranje</t>
  </si>
  <si>
    <t>Usluge telefona, pošte i prijevoza</t>
  </si>
  <si>
    <t>Pristojbe i naknade</t>
  </si>
  <si>
    <t>Ostali rashodi</t>
  </si>
  <si>
    <t xml:space="preserve">Naknade građanima </t>
  </si>
  <si>
    <t>Naknade građanima u novcu (džeparci korisnika)</t>
  </si>
  <si>
    <t>NAZIV PROGRAMA: Skrb za socijalno osjetljive osobe</t>
  </si>
  <si>
    <t>NAZIV IZVORA FINANCIRANJA: PRIHODI ZA POSEBNE NAMJENE</t>
  </si>
  <si>
    <t>Sitni inventar i auto gume</t>
  </si>
  <si>
    <t>Službena, radna i zaštitna odjeća i obuća</t>
  </si>
  <si>
    <t>Naknade za rad predstavničkih i izvršnih tijela, povjerenstava i sl.</t>
  </si>
  <si>
    <t>NAZIV IZVORA FINANCIRANJA: VLASTITI PRIHODI</t>
  </si>
  <si>
    <t>BROJČANA OZNAKA AKTIVNOSTI:                         A791010</t>
  </si>
  <si>
    <t>RASHODI ZA NABAVU NEFINANCIJSKE IMOVINE</t>
  </si>
  <si>
    <t>422</t>
  </si>
  <si>
    <t>Uređaji strojevi</t>
  </si>
  <si>
    <t>NAZIV IZVORA FINANCIRANJA: OSTALE POMOĆI</t>
  </si>
  <si>
    <t>BROJČANA OZNAKA AKTIVNOSTI:                         A 791010</t>
  </si>
  <si>
    <t>4221</t>
  </si>
  <si>
    <t>Uredska oprema i namještaj</t>
  </si>
  <si>
    <t>BROJČANA OZNAKA AKTIVNOSTI:                         K 618391</t>
  </si>
  <si>
    <t>Nematerijalna proizvedena imovina</t>
  </si>
  <si>
    <t>Rashodi za dodatna ulaganjana nefinancijskoj imovini</t>
  </si>
  <si>
    <t>BROJČANA OZNAKA AKTIVNOSTI:                         K 792000</t>
  </si>
  <si>
    <t>Prjevozna sredstva</t>
  </si>
  <si>
    <t>RASHODI ZA DODATNA ULAGANJA NA NEFINANCIJSKOJ IMOVINI</t>
  </si>
  <si>
    <t>BROJČANA OZNAKA AKTIVNOSTI:                         K 799013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</si>
</sst>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el"/>
      <charset val="238"/>
    </font>
    <font>
      <b/>
      <sz val="10"/>
      <color theme="1"/>
      <name val="AriEL"/>
      <charset val="238"/>
    </font>
    <font>
      <b/>
      <sz val="14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Geneva"/>
      <charset val="238"/>
    </font>
    <font>
      <b/>
      <sz val="10"/>
      <name val="Times New Roman"/>
      <family val="1"/>
    </font>
    <font>
      <sz val="10"/>
      <color indexed="8"/>
      <name val="MS Sans Serif"/>
      <family val="2"/>
      <charset val="238"/>
    </font>
    <font>
      <sz val="11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27" fillId="0" borderId="0"/>
    <xf numFmtId="0" fontId="29" fillId="0" borderId="0"/>
    <xf numFmtId="0" fontId="3" fillId="0" borderId="0"/>
    <xf numFmtId="0" fontId="3" fillId="0" borderId="0"/>
  </cellStyleXfs>
  <cellXfs count="237">
    <xf numFmtId="0" fontId="0" fillId="0" borderId="0" xfId="0"/>
    <xf numFmtId="0" fontId="3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>
      <alignment horizontal="right" wrapText="1"/>
    </xf>
    <xf numFmtId="0" fontId="9" fillId="2" borderId="3" xfId="0" applyFont="1" applyFill="1" applyBorder="1" applyAlignment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3" fontId="5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0" fillId="0" borderId="3" xfId="0" applyBorder="1"/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5" fillId="3" borderId="3" xfId="0" quotePrefix="1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6" fillId="3" borderId="3" xfId="0" applyFont="1" applyFill="1" applyBorder="1" applyAlignment="1">
      <alignment wrapText="1"/>
    </xf>
    <xf numFmtId="3" fontId="4" fillId="3" borderId="3" xfId="0" applyNumberFormat="1" applyFont="1" applyFill="1" applyBorder="1" applyAlignment="1">
      <alignment horizontal="right"/>
    </xf>
    <xf numFmtId="0" fontId="1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5" fillId="3" borderId="3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/>
    </xf>
    <xf numFmtId="0" fontId="7" fillId="3" borderId="2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5" fillId="3" borderId="3" xfId="0" applyNumberFormat="1" applyFont="1" applyFill="1" applyBorder="1" applyAlignment="1">
      <alignment horizontal="right"/>
    </xf>
    <xf numFmtId="4" fontId="5" fillId="0" borderId="3" xfId="0" applyNumberFormat="1" applyFont="1" applyBorder="1" applyAlignment="1">
      <alignment horizontal="right"/>
    </xf>
    <xf numFmtId="4" fontId="5" fillId="3" borderId="3" xfId="0" applyNumberFormat="1" applyFont="1" applyFill="1" applyBorder="1" applyAlignment="1">
      <alignment horizontal="right" vertical="center"/>
    </xf>
    <xf numFmtId="4" fontId="5" fillId="3" borderId="3" xfId="0" applyNumberFormat="1" applyFont="1" applyFill="1" applyBorder="1" applyAlignment="1">
      <alignment horizontal="right" wrapText="1"/>
    </xf>
    <xf numFmtId="0" fontId="5" fillId="0" borderId="0" xfId="0" applyFont="1"/>
    <xf numFmtId="0" fontId="5" fillId="0" borderId="3" xfId="0" quotePrefix="1" applyFont="1" applyBorder="1" applyAlignment="1">
      <alignment horizontal="center" vertical="center"/>
    </xf>
    <xf numFmtId="0" fontId="5" fillId="0" borderId="3" xfId="0" applyFont="1" applyBorder="1"/>
    <xf numFmtId="0" fontId="5" fillId="0" borderId="3" xfId="0" quotePrefix="1" applyFont="1" applyBorder="1"/>
    <xf numFmtId="4" fontId="5" fillId="0" borderId="3" xfId="0" applyNumberFormat="1" applyFont="1" applyBorder="1"/>
    <xf numFmtId="0" fontId="3" fillId="0" borderId="3" xfId="0" applyFont="1" applyBorder="1"/>
    <xf numFmtId="0" fontId="3" fillId="0" borderId="3" xfId="0" quotePrefix="1" applyFont="1" applyBorder="1"/>
    <xf numFmtId="4" fontId="3" fillId="0" borderId="3" xfId="0" applyNumberFormat="1" applyFont="1" applyBorder="1"/>
    <xf numFmtId="0" fontId="3" fillId="0" borderId="3" xfId="0" applyFont="1" applyBorder="1" applyAlignment="1">
      <alignment horizontal="left" vertical="top"/>
    </xf>
    <xf numFmtId="0" fontId="3" fillId="0" borderId="3" xfId="0" quotePrefix="1" applyFont="1" applyBorder="1" applyAlignment="1">
      <alignment horizontal="left"/>
    </xf>
    <xf numFmtId="0" fontId="3" fillId="0" borderId="3" xfId="0" quotePrefix="1" applyFont="1" applyBorder="1" applyAlignment="1">
      <alignment horizontal="left" vertical="top"/>
    </xf>
    <xf numFmtId="0" fontId="5" fillId="0" borderId="3" xfId="0" applyFont="1" applyBorder="1" applyAlignment="1">
      <alignment horizontal="left"/>
    </xf>
    <xf numFmtId="0" fontId="16" fillId="0" borderId="0" xfId="0" applyFont="1"/>
    <xf numFmtId="0" fontId="16" fillId="0" borderId="3" xfId="0" applyFont="1" applyBorder="1"/>
    <xf numFmtId="4" fontId="18" fillId="0" borderId="3" xfId="0" applyNumberFormat="1" applyFont="1" applyBorder="1"/>
    <xf numFmtId="4" fontId="19" fillId="0" borderId="3" xfId="0" applyNumberFormat="1" applyFont="1" applyBorder="1"/>
    <xf numFmtId="0" fontId="5" fillId="4" borderId="3" xfId="0" applyFont="1" applyFill="1" applyBorder="1"/>
    <xf numFmtId="0" fontId="3" fillId="4" borderId="3" xfId="0" applyFont="1" applyFill="1" applyBorder="1"/>
    <xf numFmtId="0" fontId="3" fillId="4" borderId="3" xfId="0" quotePrefix="1" applyFont="1" applyFill="1" applyBorder="1"/>
    <xf numFmtId="4" fontId="5" fillId="4" borderId="3" xfId="0" applyNumberFormat="1" applyFont="1" applyFill="1" applyBorder="1"/>
    <xf numFmtId="0" fontId="5" fillId="4" borderId="3" xfId="0" quotePrefix="1" applyFont="1" applyFill="1" applyBorder="1"/>
    <xf numFmtId="0" fontId="5" fillId="5" borderId="3" xfId="0" applyFont="1" applyFill="1" applyBorder="1"/>
    <xf numFmtId="0" fontId="5" fillId="5" borderId="3" xfId="0" quotePrefix="1" applyFont="1" applyFill="1" applyBorder="1"/>
    <xf numFmtId="4" fontId="5" fillId="5" borderId="3" xfId="0" applyNumberFormat="1" applyFont="1" applyFill="1" applyBorder="1"/>
    <xf numFmtId="4" fontId="16" fillId="4" borderId="3" xfId="0" applyNumberFormat="1" applyFont="1" applyFill="1" applyBorder="1"/>
    <xf numFmtId="4" fontId="17" fillId="0" borderId="3" xfId="0" applyNumberFormat="1" applyFont="1" applyBorder="1"/>
    <xf numFmtId="4" fontId="16" fillId="0" borderId="3" xfId="0" applyNumberFormat="1" applyFont="1" applyBorder="1"/>
    <xf numFmtId="4" fontId="19" fillId="4" borderId="3" xfId="0" applyNumberFormat="1" applyFont="1" applyFill="1" applyBorder="1"/>
    <xf numFmtId="4" fontId="5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0" fontId="7" fillId="2" borderId="3" xfId="0" applyFont="1" applyFill="1" applyBorder="1" applyAlignment="1">
      <alignment horizontal="left" vertical="center" wrapText="1" indent="1"/>
    </xf>
    <xf numFmtId="0" fontId="5" fillId="6" borderId="3" xfId="0" quotePrefix="1" applyFont="1" applyFill="1" applyBorder="1"/>
    <xf numFmtId="4" fontId="5" fillId="6" borderId="3" xfId="0" applyNumberFormat="1" applyFont="1" applyFill="1" applyBorder="1"/>
    <xf numFmtId="0" fontId="5" fillId="7" borderId="3" xfId="0" quotePrefix="1" applyFont="1" applyFill="1" applyBorder="1"/>
    <xf numFmtId="4" fontId="5" fillId="7" borderId="3" xfId="0" applyNumberFormat="1" applyFont="1" applyFill="1" applyBorder="1"/>
    <xf numFmtId="0" fontId="5" fillId="7" borderId="3" xfId="0" quotePrefix="1" applyFont="1" applyFill="1" applyBorder="1" applyAlignment="1">
      <alignment horizontal="left" vertical="top"/>
    </xf>
    <xf numFmtId="0" fontId="9" fillId="7" borderId="3" xfId="0" applyFont="1" applyFill="1" applyBorder="1" applyAlignment="1">
      <alignment horizontal="left" vertical="center" indent="1"/>
    </xf>
    <xf numFmtId="4" fontId="5" fillId="7" borderId="3" xfId="0" applyNumberFormat="1" applyFont="1" applyFill="1" applyBorder="1" applyAlignment="1">
      <alignment horizontal="right"/>
    </xf>
    <xf numFmtId="4" fontId="19" fillId="7" borderId="3" xfId="0" applyNumberFormat="1" applyFont="1" applyFill="1" applyBorder="1"/>
    <xf numFmtId="0" fontId="8" fillId="2" borderId="0" xfId="0" applyFont="1" applyFill="1" applyAlignment="1">
      <alignment horizontal="left" vertical="center" wrapText="1" indent="1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wrapText="1"/>
    </xf>
    <xf numFmtId="0" fontId="7" fillId="2" borderId="0" xfId="0" applyFont="1" applyFill="1" applyAlignment="1">
      <alignment horizontal="left" vertical="center" wrapText="1"/>
    </xf>
    <xf numFmtId="0" fontId="20" fillId="0" borderId="3" xfId="0" applyFont="1" applyBorder="1"/>
    <xf numFmtId="4" fontId="5" fillId="2" borderId="3" xfId="0" applyNumberFormat="1" applyFont="1" applyFill="1" applyBorder="1"/>
    <xf numFmtId="4" fontId="5" fillId="8" borderId="3" xfId="0" applyNumberFormat="1" applyFont="1" applyFill="1" applyBorder="1"/>
    <xf numFmtId="4" fontId="3" fillId="2" borderId="3" xfId="0" applyNumberFormat="1" applyFont="1" applyFill="1" applyBorder="1"/>
    <xf numFmtId="4" fontId="0" fillId="0" borderId="3" xfId="0" applyNumberFormat="1" applyBorder="1"/>
    <xf numFmtId="4" fontId="1" fillId="0" borderId="3" xfId="0" applyNumberFormat="1" applyFont="1" applyBorder="1"/>
    <xf numFmtId="4" fontId="21" fillId="0" borderId="3" xfId="0" applyNumberFormat="1" applyFont="1" applyBorder="1"/>
    <xf numFmtId="4" fontId="20" fillId="0" borderId="3" xfId="0" applyNumberFormat="1" applyFont="1" applyBorder="1"/>
    <xf numFmtId="0" fontId="9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left" wrapText="1"/>
    </xf>
    <xf numFmtId="0" fontId="5" fillId="3" borderId="2" xfId="0" quotePrefix="1" applyFont="1" applyFill="1" applyBorder="1" applyAlignment="1">
      <alignment horizontal="left" wrapText="1"/>
    </xf>
    <xf numFmtId="0" fontId="5" fillId="3" borderId="4" xfId="0" quotePrefix="1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5" fillId="0" borderId="3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5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quotePrefix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0" xfId="0" quotePrefix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quotePrefix="1" applyFont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0" fillId="0" borderId="0" xfId="0"/>
    <xf numFmtId="0" fontId="23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/>
    <xf numFmtId="0" fontId="25" fillId="0" borderId="0" xfId="0" applyFont="1" applyAlignment="1">
      <alignment horizontal="center" vertical="center"/>
    </xf>
    <xf numFmtId="0" fontId="24" fillId="0" borderId="5" xfId="0" applyFont="1" applyBorder="1"/>
    <xf numFmtId="0" fontId="24" fillId="3" borderId="1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6" fillId="3" borderId="3" xfId="0" applyFont="1" applyFill="1" applyBorder="1" applyAlignment="1">
      <alignment horizontal="center" vertical="center" wrapText="1"/>
    </xf>
    <xf numFmtId="4" fontId="26" fillId="3" borderId="3" xfId="2" applyNumberFormat="1" applyFont="1" applyFill="1" applyBorder="1" applyAlignment="1">
      <alignment horizontal="center" vertical="center" wrapText="1"/>
    </xf>
    <xf numFmtId="4" fontId="28" fillId="3" borderId="1" xfId="2" applyNumberFormat="1" applyFont="1" applyFill="1" applyBorder="1" applyAlignment="1">
      <alignment horizontal="center" vertical="center" wrapText="1"/>
    </xf>
    <xf numFmtId="0" fontId="26" fillId="3" borderId="1" xfId="3" quotePrefix="1" applyFont="1" applyFill="1" applyBorder="1" applyAlignment="1">
      <alignment horizontal="center" vertical="center" wrapText="1"/>
    </xf>
    <xf numFmtId="4" fontId="28" fillId="3" borderId="3" xfId="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4" xfId="0" applyBorder="1"/>
    <xf numFmtId="0" fontId="30" fillId="0" borderId="1" xfId="3" quotePrefix="1" applyFont="1" applyBorder="1" applyAlignment="1">
      <alignment horizontal="center" vertical="center" wrapText="1"/>
    </xf>
    <xf numFmtId="3" fontId="31" fillId="0" borderId="3" xfId="2" applyNumberFormat="1" applyFont="1" applyBorder="1" applyAlignment="1">
      <alignment horizontal="center" vertical="center" wrapText="1"/>
    </xf>
    <xf numFmtId="49" fontId="31" fillId="0" borderId="3" xfId="2" applyNumberFormat="1" applyFont="1" applyBorder="1" applyAlignment="1">
      <alignment horizontal="center" vertical="center" wrapText="1"/>
    </xf>
    <xf numFmtId="4" fontId="26" fillId="0" borderId="3" xfId="2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32" fillId="0" borderId="3" xfId="4" quotePrefix="1" applyFont="1" applyBorder="1" applyAlignment="1">
      <alignment horizontal="center" vertical="center" wrapText="1"/>
    </xf>
    <xf numFmtId="4" fontId="33" fillId="0" borderId="3" xfId="4" quotePrefix="1" applyNumberFormat="1" applyFont="1" applyBorder="1" applyAlignment="1">
      <alignment horizontal="center" vertical="center" wrapText="1"/>
    </xf>
    <xf numFmtId="4" fontId="34" fillId="0" borderId="3" xfId="3" quotePrefix="1" applyNumberFormat="1" applyFont="1" applyBorder="1" applyAlignment="1">
      <alignment horizontal="center" vertical="center" wrapText="1"/>
    </xf>
    <xf numFmtId="4" fontId="26" fillId="0" borderId="3" xfId="0" applyNumberFormat="1" applyFont="1" applyBorder="1" applyAlignment="1">
      <alignment horizontal="center" vertical="center"/>
    </xf>
    <xf numFmtId="0" fontId="35" fillId="9" borderId="7" xfId="4" applyFont="1" applyFill="1" applyBorder="1" applyAlignment="1">
      <alignment horizontal="left" vertical="center" wrapText="1"/>
    </xf>
    <xf numFmtId="0" fontId="24" fillId="0" borderId="7" xfId="0" applyFont="1" applyBorder="1"/>
    <xf numFmtId="0" fontId="35" fillId="0" borderId="7" xfId="3" quotePrefix="1" applyFont="1" applyBorder="1" applyAlignment="1">
      <alignment horizontal="center" vertical="center" wrapText="1"/>
    </xf>
    <xf numFmtId="4" fontId="26" fillId="9" borderId="3" xfId="2" applyNumberFormat="1" applyFont="1" applyFill="1" applyBorder="1" applyAlignment="1">
      <alignment horizontal="center" vertical="center" wrapText="1"/>
    </xf>
    <xf numFmtId="0" fontId="0" fillId="9" borderId="8" xfId="0" applyFill="1" applyBorder="1"/>
    <xf numFmtId="0" fontId="24" fillId="0" borderId="8" xfId="0" applyFont="1" applyBorder="1"/>
    <xf numFmtId="0" fontId="0" fillId="0" borderId="8" xfId="0" applyBorder="1"/>
    <xf numFmtId="0" fontId="36" fillId="0" borderId="1" xfId="0" applyFont="1" applyBorder="1" applyAlignment="1">
      <alignment vertical="center" wrapText="1"/>
    </xf>
    <xf numFmtId="0" fontId="37" fillId="0" borderId="4" xfId="0" applyFont="1" applyBorder="1" applyAlignment="1">
      <alignment vertical="center" wrapText="1"/>
    </xf>
    <xf numFmtId="0" fontId="0" fillId="9" borderId="9" xfId="0" applyFill="1" applyBorder="1"/>
    <xf numFmtId="0" fontId="0" fillId="0" borderId="9" xfId="0" applyBorder="1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26" fillId="0" borderId="3" xfId="0" applyFont="1" applyBorder="1" applyAlignment="1">
      <alignment horizontal="left" vertical="center"/>
    </xf>
    <xf numFmtId="0" fontId="35" fillId="0" borderId="3" xfId="1" applyFont="1" applyBorder="1" applyAlignment="1">
      <alignment horizontal="left" vertical="center" wrapText="1"/>
    </xf>
    <xf numFmtId="4" fontId="26" fillId="0" borderId="3" xfId="0" applyNumberFormat="1" applyFont="1" applyBorder="1" applyAlignment="1">
      <alignment horizontal="right" vertical="center"/>
    </xf>
    <xf numFmtId="0" fontId="38" fillId="0" borderId="3" xfId="1" applyFont="1" applyBorder="1" applyAlignment="1">
      <alignment horizontal="left" vertical="center" wrapText="1"/>
    </xf>
    <xf numFmtId="4" fontId="39" fillId="0" borderId="3" xfId="0" applyNumberFormat="1" applyFont="1" applyBorder="1" applyAlignment="1">
      <alignment horizontal="right" vertical="center"/>
    </xf>
    <xf numFmtId="0" fontId="39" fillId="0" borderId="3" xfId="0" applyFont="1" applyBorder="1" applyAlignment="1">
      <alignment horizontal="left" vertical="center"/>
    </xf>
    <xf numFmtId="0" fontId="35" fillId="0" borderId="3" xfId="5" applyFont="1" applyBorder="1" applyAlignment="1">
      <alignment horizontal="left" vertical="center" wrapText="1"/>
    </xf>
    <xf numFmtId="0" fontId="38" fillId="0" borderId="3" xfId="5" applyFont="1" applyBorder="1" applyAlignment="1">
      <alignment horizontal="left" vertical="center" wrapText="1"/>
    </xf>
    <xf numFmtId="0" fontId="0" fillId="9" borderId="8" xfId="0" applyFill="1" applyBorder="1" applyAlignment="1">
      <alignment wrapText="1"/>
    </xf>
    <xf numFmtId="0" fontId="0" fillId="9" borderId="9" xfId="0" applyFill="1" applyBorder="1" applyAlignment="1">
      <alignment wrapText="1"/>
    </xf>
    <xf numFmtId="4" fontId="26" fillId="2" borderId="3" xfId="2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/>
    <xf numFmtId="0" fontId="35" fillId="2" borderId="3" xfId="5" applyFont="1" applyFill="1" applyBorder="1" applyAlignment="1">
      <alignment horizontal="left" vertical="center" wrapText="1"/>
    </xf>
    <xf numFmtId="0" fontId="0" fillId="2" borderId="3" xfId="0" applyFill="1" applyBorder="1"/>
    <xf numFmtId="0" fontId="0" fillId="2" borderId="0" xfId="0" applyFill="1"/>
    <xf numFmtId="0" fontId="38" fillId="2" borderId="3" xfId="5" applyFont="1" applyFill="1" applyBorder="1" applyAlignment="1">
      <alignment horizontal="left" vertical="center" wrapText="1"/>
    </xf>
    <xf numFmtId="0" fontId="36" fillId="2" borderId="10" xfId="0" applyFont="1" applyFill="1" applyBorder="1" applyAlignment="1">
      <alignment vertical="center" wrapText="1"/>
    </xf>
    <xf numFmtId="0" fontId="37" fillId="2" borderId="11" xfId="0" applyFont="1" applyFill="1" applyBorder="1" applyAlignment="1">
      <alignment vertical="center" wrapText="1"/>
    </xf>
    <xf numFmtId="0" fontId="0" fillId="2" borderId="7" xfId="0" applyFill="1" applyBorder="1"/>
    <xf numFmtId="4" fontId="26" fillId="2" borderId="12" xfId="2" applyNumberFormat="1" applyFont="1" applyFill="1" applyBorder="1" applyAlignment="1">
      <alignment horizontal="center" vertical="center" wrapText="1"/>
    </xf>
    <xf numFmtId="4" fontId="26" fillId="2" borderId="13" xfId="2" applyNumberFormat="1" applyFont="1" applyFill="1" applyBorder="1" applyAlignment="1">
      <alignment horizontal="center" vertical="center" wrapText="1"/>
    </xf>
    <xf numFmtId="0" fontId="35" fillId="9" borderId="14" xfId="4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/>
    <xf numFmtId="0" fontId="35" fillId="2" borderId="13" xfId="5" applyFont="1" applyFill="1" applyBorder="1" applyAlignment="1">
      <alignment horizontal="left" vertical="center" wrapText="1"/>
    </xf>
    <xf numFmtId="4" fontId="1" fillId="2" borderId="13" xfId="0" applyNumberFormat="1" applyFont="1" applyFill="1" applyBorder="1"/>
    <xf numFmtId="0" fontId="0" fillId="2" borderId="15" xfId="0" applyFill="1" applyBorder="1"/>
    <xf numFmtId="4" fontId="26" fillId="9" borderId="16" xfId="2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/>
    <xf numFmtId="0" fontId="0" fillId="2" borderId="17" xfId="0" applyFill="1" applyBorder="1"/>
    <xf numFmtId="4" fontId="26" fillId="2" borderId="16" xfId="2" applyNumberFormat="1" applyFont="1" applyFill="1" applyBorder="1" applyAlignment="1">
      <alignment horizontal="center" vertical="center" wrapText="1"/>
    </xf>
    <xf numFmtId="4" fontId="0" fillId="2" borderId="3" xfId="0" applyNumberFormat="1" applyFill="1" applyBorder="1"/>
    <xf numFmtId="4" fontId="26" fillId="2" borderId="18" xfId="2" applyNumberFormat="1" applyFont="1" applyFill="1" applyBorder="1" applyAlignment="1">
      <alignment horizontal="center" vertical="center" wrapText="1"/>
    </xf>
    <xf numFmtId="4" fontId="26" fillId="2" borderId="11" xfId="2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/>
    <xf numFmtId="0" fontId="35" fillId="2" borderId="7" xfId="5" applyFont="1" applyFill="1" applyBorder="1" applyAlignment="1">
      <alignment horizontal="left" vertical="center" wrapText="1"/>
    </xf>
    <xf numFmtId="4" fontId="1" fillId="2" borderId="7" xfId="0" applyNumberFormat="1" applyFont="1" applyFill="1" applyBorder="1"/>
    <xf numFmtId="0" fontId="0" fillId="2" borderId="19" xfId="0" applyFill="1" applyBorder="1"/>
    <xf numFmtId="0" fontId="38" fillId="2" borderId="7" xfId="5" applyFont="1" applyFill="1" applyBorder="1" applyAlignment="1">
      <alignment horizontal="left" vertical="center" wrapText="1"/>
    </xf>
    <xf numFmtId="4" fontId="0" fillId="2" borderId="7" xfId="0" applyNumberFormat="1" applyFill="1" applyBorder="1"/>
    <xf numFmtId="0" fontId="36" fillId="2" borderId="20" xfId="0" applyFont="1" applyFill="1" applyBorder="1" applyAlignment="1">
      <alignment vertical="center" wrapText="1"/>
    </xf>
    <xf numFmtId="0" fontId="37" fillId="2" borderId="21" xfId="0" applyFont="1" applyFill="1" applyBorder="1" applyAlignment="1">
      <alignment vertical="center" wrapText="1"/>
    </xf>
    <xf numFmtId="0" fontId="0" fillId="9" borderId="22" xfId="0" applyFill="1" applyBorder="1" applyAlignment="1">
      <alignment wrapText="1"/>
    </xf>
    <xf numFmtId="0" fontId="0" fillId="2" borderId="23" xfId="0" applyFill="1" applyBorder="1"/>
    <xf numFmtId="4" fontId="0" fillId="2" borderId="23" xfId="0" applyNumberFormat="1" applyFill="1" applyBorder="1"/>
    <xf numFmtId="0" fontId="0" fillId="2" borderId="24" xfId="0" applyFill="1" applyBorder="1"/>
    <xf numFmtId="0" fontId="0" fillId="2" borderId="13" xfId="0" applyFill="1" applyBorder="1"/>
  </cellXfs>
  <cellStyles count="6">
    <cellStyle name="Normalno" xfId="0" builtinId="0"/>
    <cellStyle name="Obično_1Prihodi-rashodi2004" xfId="2" xr:uid="{96FEEDBD-5328-485B-8FE3-8C77540D5402}"/>
    <cellStyle name="Obično_bilanca" xfId="3" xr:uid="{641B878D-F12C-4238-9E35-1F85D7A4F21C}"/>
    <cellStyle name="Obično_List4" xfId="1" xr:uid="{00000000-0005-0000-0000-000001000000}"/>
    <cellStyle name="Obično_List5" xfId="5" xr:uid="{06A20D7C-F946-4E40-B652-BF3D8C6E6C12}"/>
    <cellStyle name="Obično_List7" xfId="4" xr:uid="{4CA78537-56B4-4CAF-BC48-F2230033A0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6"/>
  <sheetViews>
    <sheetView zoomScaleNormal="100" workbookViewId="0">
      <selection activeCell="K11" sqref="K11"/>
    </sheetView>
  </sheetViews>
  <sheetFormatPr defaultRowHeight="1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>
      <c r="B1" s="111" t="s">
        <v>65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25"/>
    </row>
    <row r="2" spans="2:13" ht="18" customHeight="1"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3"/>
    </row>
    <row r="3" spans="2:13" ht="15.75" customHeight="1">
      <c r="B3" s="111" t="s">
        <v>9</v>
      </c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24"/>
    </row>
    <row r="4" spans="2:13" ht="18">
      <c r="B4" s="110"/>
      <c r="C4" s="110"/>
      <c r="D4" s="110"/>
      <c r="E4" s="110"/>
      <c r="F4" s="110"/>
      <c r="G4" s="110"/>
      <c r="H4" s="110"/>
      <c r="I4" s="110"/>
      <c r="J4" s="110"/>
      <c r="K4" s="110"/>
      <c r="L4" s="110"/>
      <c r="M4" s="4"/>
    </row>
    <row r="5" spans="2:13" ht="18" customHeight="1">
      <c r="B5" s="111" t="s">
        <v>49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23"/>
    </row>
    <row r="6" spans="2:13" ht="18" customHeight="1"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23"/>
    </row>
    <row r="7" spans="2:13" ht="18" customHeight="1">
      <c r="B7" s="134" t="s">
        <v>55</v>
      </c>
      <c r="C7" s="134"/>
      <c r="D7" s="134"/>
      <c r="E7" s="134"/>
      <c r="F7" s="134"/>
      <c r="G7" s="48"/>
      <c r="H7" s="49"/>
      <c r="I7" s="49"/>
      <c r="J7" s="49"/>
      <c r="K7" s="50"/>
      <c r="L7" s="50"/>
    </row>
    <row r="8" spans="2:13" ht="25.5">
      <c r="B8" s="119" t="s">
        <v>5</v>
      </c>
      <c r="C8" s="119"/>
      <c r="D8" s="119"/>
      <c r="E8" s="119"/>
      <c r="F8" s="119"/>
      <c r="G8" s="27" t="s">
        <v>72</v>
      </c>
      <c r="H8" s="27" t="s">
        <v>66</v>
      </c>
      <c r="I8" s="27" t="s">
        <v>67</v>
      </c>
      <c r="J8" s="27" t="s">
        <v>68</v>
      </c>
      <c r="K8" s="27" t="s">
        <v>23</v>
      </c>
      <c r="L8" s="27" t="s">
        <v>47</v>
      </c>
    </row>
    <row r="9" spans="2:13">
      <c r="B9" s="129">
        <v>1</v>
      </c>
      <c r="C9" s="129"/>
      <c r="D9" s="129"/>
      <c r="E9" s="129"/>
      <c r="F9" s="130"/>
      <c r="G9" s="33">
        <v>2</v>
      </c>
      <c r="H9" s="32">
        <v>3</v>
      </c>
      <c r="I9" s="32">
        <v>4</v>
      </c>
      <c r="J9" s="32">
        <v>5</v>
      </c>
      <c r="K9" s="32" t="s">
        <v>33</v>
      </c>
      <c r="L9" s="32" t="s">
        <v>34</v>
      </c>
    </row>
    <row r="10" spans="2:13">
      <c r="B10" s="117" t="s">
        <v>25</v>
      </c>
      <c r="C10" s="118"/>
      <c r="D10" s="118"/>
      <c r="E10" s="118"/>
      <c r="F10" s="127"/>
      <c r="G10" s="54">
        <v>965166.61</v>
      </c>
      <c r="H10" s="54">
        <v>1020782</v>
      </c>
      <c r="I10" s="54">
        <v>1171487</v>
      </c>
      <c r="J10" s="54">
        <v>1315037.22</v>
      </c>
      <c r="K10" s="54">
        <f>J10/G10*100</f>
        <v>136.24976313675003</v>
      </c>
      <c r="L10" s="54">
        <f>J10/I10*100</f>
        <v>112.25367588372725</v>
      </c>
    </row>
    <row r="11" spans="2:13">
      <c r="B11" s="128" t="s">
        <v>24</v>
      </c>
      <c r="C11" s="127"/>
      <c r="D11" s="127"/>
      <c r="E11" s="127"/>
      <c r="F11" s="127"/>
      <c r="G11" s="54">
        <v>0</v>
      </c>
      <c r="H11" s="54">
        <v>0</v>
      </c>
      <c r="I11" s="54">
        <v>0</v>
      </c>
      <c r="J11" s="54">
        <v>0</v>
      </c>
      <c r="K11" s="54"/>
      <c r="L11" s="54"/>
    </row>
    <row r="12" spans="2:13">
      <c r="B12" s="124" t="s">
        <v>0</v>
      </c>
      <c r="C12" s="125"/>
      <c r="D12" s="125"/>
      <c r="E12" s="125"/>
      <c r="F12" s="126"/>
      <c r="G12" s="53">
        <v>965166.61</v>
      </c>
      <c r="H12" s="53">
        <v>1020782</v>
      </c>
      <c r="I12" s="53">
        <v>1171487</v>
      </c>
      <c r="J12" s="53">
        <v>1315037.22</v>
      </c>
      <c r="K12" s="54">
        <f t="shared" ref="K12:K16" si="0">J12/G12*100</f>
        <v>136.24976313675003</v>
      </c>
      <c r="L12" s="54">
        <f t="shared" ref="L12:L15" si="1">J12/I12*100</f>
        <v>112.25367588372725</v>
      </c>
    </row>
    <row r="13" spans="2:13">
      <c r="B13" s="133" t="s">
        <v>26</v>
      </c>
      <c r="C13" s="118"/>
      <c r="D13" s="118"/>
      <c r="E13" s="118"/>
      <c r="F13" s="118"/>
      <c r="G13" s="54">
        <v>905364.63</v>
      </c>
      <c r="H13" s="54">
        <v>1020782</v>
      </c>
      <c r="I13" s="54">
        <v>1171487</v>
      </c>
      <c r="J13" s="54">
        <v>1139661.6200000001</v>
      </c>
      <c r="K13" s="54">
        <f t="shared" si="0"/>
        <v>125.8787434627306</v>
      </c>
      <c r="L13" s="54">
        <f t="shared" si="1"/>
        <v>97.283334770253532</v>
      </c>
    </row>
    <row r="14" spans="2:13">
      <c r="B14" s="128" t="s">
        <v>27</v>
      </c>
      <c r="C14" s="127"/>
      <c r="D14" s="127"/>
      <c r="E14" s="127"/>
      <c r="F14" s="127"/>
      <c r="G14" s="54">
        <v>50733.07</v>
      </c>
      <c r="H14" s="54">
        <v>0</v>
      </c>
      <c r="I14" s="54">
        <v>0</v>
      </c>
      <c r="J14" s="54">
        <v>152460.12</v>
      </c>
      <c r="K14" s="54">
        <f t="shared" si="0"/>
        <v>300.51427993614419</v>
      </c>
      <c r="L14" s="54"/>
    </row>
    <row r="15" spans="2:13">
      <c r="B15" s="17" t="s">
        <v>1</v>
      </c>
      <c r="C15" s="47"/>
      <c r="D15" s="47"/>
      <c r="E15" s="47"/>
      <c r="F15" s="47"/>
      <c r="G15" s="55">
        <v>956097.7</v>
      </c>
      <c r="H15" s="53">
        <v>1020782</v>
      </c>
      <c r="I15" s="53">
        <v>1171487</v>
      </c>
      <c r="J15" s="53">
        <v>1292121.74</v>
      </c>
      <c r="K15" s="54">
        <f t="shared" si="0"/>
        <v>135.14536642018905</v>
      </c>
      <c r="L15" s="54">
        <f t="shared" si="1"/>
        <v>110.29757393808039</v>
      </c>
    </row>
    <row r="16" spans="2:13">
      <c r="B16" s="132" t="s">
        <v>2</v>
      </c>
      <c r="C16" s="125"/>
      <c r="D16" s="125"/>
      <c r="E16" s="125"/>
      <c r="F16" s="125"/>
      <c r="G16" s="53">
        <v>9068.91</v>
      </c>
      <c r="H16" s="56">
        <v>0</v>
      </c>
      <c r="I16" s="56">
        <v>0</v>
      </c>
      <c r="J16" s="56">
        <v>22915.48</v>
      </c>
      <c r="K16" s="54">
        <f t="shared" si="0"/>
        <v>252.68174455364539</v>
      </c>
      <c r="L16" s="54"/>
    </row>
    <row r="17" spans="1:49" ht="18"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"/>
    </row>
    <row r="18" spans="1:49" ht="18" customHeight="1">
      <c r="B18" s="116" t="s">
        <v>52</v>
      </c>
      <c r="C18" s="116"/>
      <c r="D18" s="116"/>
      <c r="E18" s="116"/>
      <c r="F18" s="116"/>
      <c r="G18" s="48"/>
      <c r="H18" s="49"/>
      <c r="I18" s="49"/>
      <c r="J18" s="49"/>
      <c r="K18" s="50"/>
      <c r="L18" s="50"/>
      <c r="M18" s="1"/>
    </row>
    <row r="19" spans="1:49" ht="25.5">
      <c r="B19" s="119" t="s">
        <v>5</v>
      </c>
      <c r="C19" s="119"/>
      <c r="D19" s="119"/>
      <c r="E19" s="119"/>
      <c r="F19" s="119"/>
      <c r="G19" s="27" t="s">
        <v>72</v>
      </c>
      <c r="H19" s="2" t="s">
        <v>69</v>
      </c>
      <c r="I19" s="2" t="s">
        <v>70</v>
      </c>
      <c r="J19" s="2" t="s">
        <v>71</v>
      </c>
      <c r="K19" s="2" t="s">
        <v>23</v>
      </c>
      <c r="L19" s="2" t="s">
        <v>47</v>
      </c>
    </row>
    <row r="20" spans="1:49">
      <c r="B20" s="120">
        <v>1</v>
      </c>
      <c r="C20" s="121"/>
      <c r="D20" s="121"/>
      <c r="E20" s="121"/>
      <c r="F20" s="121"/>
      <c r="G20" s="34">
        <v>2</v>
      </c>
      <c r="H20" s="32">
        <v>3</v>
      </c>
      <c r="I20" s="32">
        <v>4</v>
      </c>
      <c r="J20" s="32">
        <v>5</v>
      </c>
      <c r="K20" s="32" t="s">
        <v>33</v>
      </c>
      <c r="L20" s="32" t="s">
        <v>34</v>
      </c>
    </row>
    <row r="21" spans="1:49" ht="15.75" customHeight="1">
      <c r="B21" s="117" t="s">
        <v>28</v>
      </c>
      <c r="C21" s="122"/>
      <c r="D21" s="122"/>
      <c r="E21" s="122"/>
      <c r="F21" s="122"/>
      <c r="G21" s="28"/>
      <c r="H21" s="16"/>
      <c r="I21" s="16"/>
      <c r="J21" s="16"/>
      <c r="K21" s="16"/>
      <c r="L21" s="16"/>
    </row>
    <row r="22" spans="1:49">
      <c r="B22" s="117" t="s">
        <v>29</v>
      </c>
      <c r="C22" s="118"/>
      <c r="D22" s="118"/>
      <c r="E22" s="118"/>
      <c r="F22" s="118"/>
      <c r="G22" s="26"/>
      <c r="H22" s="16"/>
      <c r="I22" s="16"/>
      <c r="J22" s="16"/>
      <c r="K22" s="16"/>
      <c r="L22" s="16"/>
    </row>
    <row r="23" spans="1:49" ht="15" customHeight="1">
      <c r="B23" s="113" t="s">
        <v>48</v>
      </c>
      <c r="C23" s="114"/>
      <c r="D23" s="114"/>
      <c r="E23" s="114"/>
      <c r="F23" s="115"/>
      <c r="G23" s="35"/>
      <c r="H23" s="36"/>
      <c r="I23" s="36"/>
      <c r="J23" s="36"/>
      <c r="K23" s="36"/>
      <c r="L23" s="36"/>
    </row>
    <row r="24" spans="1:49" s="37" customFormat="1" ht="15" customHeight="1">
      <c r="A24"/>
      <c r="B24" s="117" t="s">
        <v>14</v>
      </c>
      <c r="C24" s="118"/>
      <c r="D24" s="118"/>
      <c r="E24" s="118"/>
      <c r="F24" s="118"/>
      <c r="G24" s="26"/>
      <c r="H24" s="16"/>
      <c r="I24" s="16"/>
      <c r="J24" s="16"/>
      <c r="K24" s="16"/>
      <c r="L24" s="16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7" customFormat="1" ht="15" customHeight="1">
      <c r="A25"/>
      <c r="B25" s="117" t="s">
        <v>51</v>
      </c>
      <c r="C25" s="118"/>
      <c r="D25" s="118"/>
      <c r="E25" s="118"/>
      <c r="F25" s="118"/>
      <c r="G25" s="26"/>
      <c r="H25" s="16"/>
      <c r="I25" s="16"/>
      <c r="J25" s="16"/>
      <c r="K25" s="16"/>
      <c r="L25" s="16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46" customFormat="1">
      <c r="A26" s="44"/>
      <c r="B26" s="113" t="s">
        <v>53</v>
      </c>
      <c r="C26" s="114"/>
      <c r="D26" s="114"/>
      <c r="E26" s="114"/>
      <c r="F26" s="115"/>
      <c r="G26" s="35"/>
      <c r="H26" s="45"/>
      <c r="I26" s="45"/>
      <c r="J26" s="45"/>
      <c r="K26" s="45"/>
      <c r="L26" s="45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</row>
    <row r="27" spans="1:49" ht="15.75">
      <c r="B27" s="131" t="s">
        <v>54</v>
      </c>
      <c r="C27" s="131"/>
      <c r="D27" s="131"/>
      <c r="E27" s="131"/>
      <c r="F27" s="131"/>
      <c r="G27" s="38"/>
      <c r="H27" s="39"/>
      <c r="I27" s="39"/>
      <c r="J27" s="39"/>
      <c r="K27" s="39"/>
      <c r="L27" s="39"/>
    </row>
    <row r="29" spans="1:49"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</row>
    <row r="30" spans="1:49">
      <c r="B30" s="109" t="s">
        <v>59</v>
      </c>
      <c r="C30" s="109"/>
      <c r="D30" s="109"/>
      <c r="E30" s="109"/>
      <c r="F30" s="109"/>
      <c r="G30" s="109"/>
      <c r="H30" s="109"/>
      <c r="I30" s="109"/>
      <c r="J30" s="109"/>
      <c r="K30" s="109"/>
      <c r="L30" s="109"/>
    </row>
    <row r="31" spans="1:49" ht="15" customHeight="1">
      <c r="B31" s="109" t="s">
        <v>60</v>
      </c>
      <c r="C31" s="109"/>
      <c r="D31" s="109"/>
      <c r="E31" s="109"/>
      <c r="F31" s="109"/>
      <c r="G31" s="109"/>
      <c r="H31" s="109"/>
      <c r="I31" s="109"/>
      <c r="J31" s="109"/>
      <c r="K31" s="109"/>
      <c r="L31" s="109"/>
    </row>
    <row r="32" spans="1:49" ht="15" customHeight="1">
      <c r="B32" s="109" t="s">
        <v>62</v>
      </c>
      <c r="C32" s="109"/>
      <c r="D32" s="109"/>
      <c r="E32" s="109"/>
      <c r="F32" s="109"/>
      <c r="G32" s="109"/>
      <c r="H32" s="109"/>
      <c r="I32" s="109"/>
      <c r="J32" s="109"/>
      <c r="K32" s="109"/>
      <c r="L32" s="109"/>
    </row>
    <row r="33" spans="2:12" ht="15" customHeight="1">
      <c r="B33" s="109" t="s">
        <v>63</v>
      </c>
      <c r="C33" s="109"/>
      <c r="D33" s="109"/>
      <c r="E33" s="109"/>
      <c r="F33" s="109"/>
      <c r="G33" s="109"/>
      <c r="H33" s="109"/>
      <c r="I33" s="109"/>
      <c r="J33" s="109"/>
      <c r="K33" s="109"/>
      <c r="L33" s="109"/>
    </row>
    <row r="34" spans="2:12" ht="36.75" customHeight="1">
      <c r="B34" s="109"/>
      <c r="C34" s="109"/>
      <c r="D34" s="109"/>
      <c r="E34" s="109"/>
      <c r="F34" s="109"/>
      <c r="G34" s="109"/>
      <c r="H34" s="109"/>
      <c r="I34" s="109"/>
      <c r="J34" s="109"/>
      <c r="K34" s="109"/>
      <c r="L34" s="109"/>
    </row>
    <row r="35" spans="2:12" ht="15" customHeight="1">
      <c r="B35" s="123" t="s">
        <v>64</v>
      </c>
      <c r="C35" s="123"/>
      <c r="D35" s="123"/>
      <c r="E35" s="123"/>
      <c r="F35" s="123"/>
      <c r="G35" s="123"/>
      <c r="H35" s="123"/>
      <c r="I35" s="123"/>
      <c r="J35" s="123"/>
      <c r="K35" s="123"/>
      <c r="L35" s="123"/>
    </row>
    <row r="36" spans="2:12">
      <c r="B36" s="123"/>
      <c r="C36" s="123"/>
      <c r="D36" s="123"/>
      <c r="E36" s="123"/>
      <c r="F36" s="123"/>
      <c r="G36" s="123"/>
      <c r="H36" s="123"/>
      <c r="I36" s="123"/>
      <c r="J36" s="123"/>
      <c r="K36" s="123"/>
      <c r="L36" s="123"/>
    </row>
  </sheetData>
  <mergeCells count="31">
    <mergeCell ref="B1:L1"/>
    <mergeCell ref="B33:L34"/>
    <mergeCell ref="B35:L36"/>
    <mergeCell ref="B12:F12"/>
    <mergeCell ref="B22:F22"/>
    <mergeCell ref="B10:F10"/>
    <mergeCell ref="B11:F11"/>
    <mergeCell ref="B8:F8"/>
    <mergeCell ref="B9:F9"/>
    <mergeCell ref="B27:F27"/>
    <mergeCell ref="B14:F14"/>
    <mergeCell ref="B16:F16"/>
    <mergeCell ref="B13:F13"/>
    <mergeCell ref="B30:L30"/>
    <mergeCell ref="B31:L31"/>
    <mergeCell ref="B7:F7"/>
    <mergeCell ref="B32:L32"/>
    <mergeCell ref="B2:L2"/>
    <mergeCell ref="B4:L4"/>
    <mergeCell ref="B6:L6"/>
    <mergeCell ref="B17:L17"/>
    <mergeCell ref="B5:L5"/>
    <mergeCell ref="B3:L3"/>
    <mergeCell ref="B26:F26"/>
    <mergeCell ref="B23:F23"/>
    <mergeCell ref="B18:F18"/>
    <mergeCell ref="B24:F24"/>
    <mergeCell ref="B25:F25"/>
    <mergeCell ref="B19:F19"/>
    <mergeCell ref="B20:F20"/>
    <mergeCell ref="B21:F21"/>
  </mergeCells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M93"/>
  <sheetViews>
    <sheetView topLeftCell="A58" zoomScale="90" zoomScaleNormal="90" workbookViewId="0">
      <selection activeCell="F87" sqref="F87"/>
    </sheetView>
  </sheetViews>
  <sheetFormatPr defaultRowHeight="1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8.140625" customWidth="1"/>
    <col min="7" max="10" width="25.28515625" customWidth="1"/>
    <col min="11" max="12" width="15.7109375" customWidth="1"/>
  </cols>
  <sheetData>
    <row r="1" spans="2:12" ht="18"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2:12" ht="15.75" customHeight="1">
      <c r="B2" s="141" t="s">
        <v>9</v>
      </c>
      <c r="C2" s="142"/>
      <c r="D2" s="142"/>
      <c r="E2" s="142"/>
      <c r="F2" s="142"/>
      <c r="G2" s="142"/>
      <c r="H2" s="142"/>
      <c r="I2" s="142"/>
      <c r="J2" s="142"/>
      <c r="K2" s="142"/>
      <c r="L2" s="142"/>
    </row>
    <row r="3" spans="2:12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2:12" ht="15.75" customHeight="1">
      <c r="B4" s="143" t="s">
        <v>73</v>
      </c>
      <c r="C4" s="144"/>
      <c r="D4" s="144"/>
      <c r="E4" s="144"/>
      <c r="F4" s="144"/>
      <c r="G4" s="144"/>
      <c r="H4" s="144"/>
      <c r="I4" s="144"/>
      <c r="J4" s="144"/>
      <c r="K4" s="144"/>
      <c r="L4" s="144"/>
    </row>
    <row r="5" spans="2:12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</row>
    <row r="6" spans="2:12" ht="15.75" customHeight="1">
      <c r="B6" s="143" t="s">
        <v>37</v>
      </c>
      <c r="C6" s="144"/>
      <c r="D6" s="144"/>
      <c r="E6" s="144"/>
      <c r="F6" s="144"/>
      <c r="G6" s="144"/>
      <c r="H6" s="144"/>
      <c r="I6" s="144"/>
      <c r="J6" s="144"/>
      <c r="K6" s="144"/>
      <c r="L6" s="144"/>
    </row>
    <row r="7" spans="2:12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</row>
    <row r="8" spans="2:12" ht="45" customHeight="1">
      <c r="B8" s="138" t="s">
        <v>5</v>
      </c>
      <c r="C8" s="139"/>
      <c r="D8" s="139"/>
      <c r="E8" s="139"/>
      <c r="F8" s="140"/>
      <c r="G8" s="27" t="s">
        <v>74</v>
      </c>
      <c r="H8" s="27" t="s">
        <v>187</v>
      </c>
      <c r="I8" s="58" t="s">
        <v>76</v>
      </c>
      <c r="J8" s="27" t="s">
        <v>77</v>
      </c>
      <c r="K8" s="58" t="s">
        <v>23</v>
      </c>
      <c r="L8" s="58" t="s">
        <v>47</v>
      </c>
    </row>
    <row r="9" spans="2:12">
      <c r="B9" s="135" t="s">
        <v>78</v>
      </c>
      <c r="C9" s="136"/>
      <c r="D9" s="136"/>
      <c r="E9" s="136"/>
      <c r="F9" s="137"/>
      <c r="G9" s="58" t="s">
        <v>79</v>
      </c>
      <c r="H9" s="58" t="s">
        <v>80</v>
      </c>
      <c r="I9" s="58" t="s">
        <v>81</v>
      </c>
      <c r="J9" s="58" t="s">
        <v>82</v>
      </c>
      <c r="K9" s="58" t="s">
        <v>33</v>
      </c>
      <c r="L9" s="58" t="s">
        <v>34</v>
      </c>
    </row>
    <row r="10" spans="2:12">
      <c r="B10" s="78"/>
      <c r="C10" s="78"/>
      <c r="D10" s="78"/>
      <c r="E10" s="78"/>
      <c r="F10" s="79" t="s">
        <v>46</v>
      </c>
      <c r="G10" s="80">
        <f>SUM(G12+G17+G20+G25)</f>
        <v>965166.6100000001</v>
      </c>
      <c r="H10" s="80">
        <f>SUM(H12+H17+H25)</f>
        <v>1020782</v>
      </c>
      <c r="I10" s="80">
        <f>SUM(I12+I17+I25)</f>
        <v>1020782</v>
      </c>
      <c r="J10" s="80">
        <f>SUM(J12+J15+J17+J21+J23+J25+J28)</f>
        <v>1315037.2200000002</v>
      </c>
      <c r="K10" s="90">
        <f>J10/G10*100</f>
        <v>136.24976313675003</v>
      </c>
      <c r="L10" s="90">
        <f>J10/I10*100</f>
        <v>128.82645070152103</v>
      </c>
    </row>
    <row r="11" spans="2:12">
      <c r="B11" s="77" t="s">
        <v>83</v>
      </c>
      <c r="C11" s="73"/>
      <c r="D11" s="73"/>
      <c r="E11" s="73"/>
      <c r="F11" s="77" t="s">
        <v>84</v>
      </c>
      <c r="G11" s="76">
        <v>965166.61</v>
      </c>
      <c r="H11" s="76">
        <v>1020782</v>
      </c>
      <c r="I11" s="76">
        <v>1020782</v>
      </c>
      <c r="J11" s="76">
        <v>1315037.22</v>
      </c>
      <c r="K11" s="76">
        <f t="shared" ref="K11:K28" si="0">J11/G11*100</f>
        <v>136.24976313675003</v>
      </c>
      <c r="L11" s="103">
        <f t="shared" ref="L11:L27" si="1">J11/I11*100</f>
        <v>128.826450701521</v>
      </c>
    </row>
    <row r="12" spans="2:12">
      <c r="B12" s="59"/>
      <c r="C12" s="60" t="s">
        <v>85</v>
      </c>
      <c r="D12" s="59"/>
      <c r="E12" s="59"/>
      <c r="F12" s="60" t="s">
        <v>86</v>
      </c>
      <c r="G12" s="61">
        <f>SUM(G13+G15)</f>
        <v>5414.82</v>
      </c>
      <c r="H12" s="61">
        <v>3780</v>
      </c>
      <c r="I12" s="61">
        <v>3780</v>
      </c>
      <c r="J12" s="61">
        <v>3727</v>
      </c>
      <c r="K12" s="102">
        <f t="shared" si="0"/>
        <v>68.829619451800809</v>
      </c>
      <c r="L12" s="102">
        <f t="shared" si="1"/>
        <v>98.597883597883595</v>
      </c>
    </row>
    <row r="13" spans="2:12">
      <c r="B13" s="62"/>
      <c r="C13" s="62"/>
      <c r="D13" s="63" t="s">
        <v>87</v>
      </c>
      <c r="E13" s="62"/>
      <c r="F13" s="63" t="s">
        <v>88</v>
      </c>
      <c r="G13" s="64">
        <v>1327</v>
      </c>
      <c r="H13" s="64">
        <v>3780</v>
      </c>
      <c r="I13" s="64">
        <v>3780</v>
      </c>
      <c r="J13" s="64">
        <v>3727</v>
      </c>
      <c r="K13" s="102">
        <f t="shared" si="0"/>
        <v>280.85908063300678</v>
      </c>
      <c r="L13" s="102">
        <f t="shared" si="1"/>
        <v>98.597883597883595</v>
      </c>
    </row>
    <row r="14" spans="2:12">
      <c r="B14" s="62"/>
      <c r="C14" s="62"/>
      <c r="D14" s="62"/>
      <c r="E14" s="63" t="s">
        <v>89</v>
      </c>
      <c r="F14" s="63" t="s">
        <v>90</v>
      </c>
      <c r="G14" s="64">
        <v>4087.82</v>
      </c>
      <c r="H14" s="64">
        <v>3780</v>
      </c>
      <c r="I14" s="64">
        <v>3780</v>
      </c>
      <c r="J14" s="64">
        <v>3727</v>
      </c>
      <c r="K14" s="102">
        <f t="shared" si="0"/>
        <v>91.173290409068883</v>
      </c>
      <c r="L14" s="102">
        <f t="shared" si="1"/>
        <v>98.597883597883595</v>
      </c>
    </row>
    <row r="15" spans="2:12">
      <c r="B15" s="62"/>
      <c r="C15" s="62"/>
      <c r="D15" s="65">
        <v>639</v>
      </c>
      <c r="E15" s="63"/>
      <c r="F15" s="63" t="s">
        <v>183</v>
      </c>
      <c r="G15" s="64">
        <v>4087.82</v>
      </c>
      <c r="H15" s="64">
        <v>0</v>
      </c>
      <c r="I15" s="64">
        <v>0</v>
      </c>
      <c r="J15" s="64">
        <v>84476.55</v>
      </c>
      <c r="K15" s="102">
        <f t="shared" si="0"/>
        <v>2066.5428027652879</v>
      </c>
      <c r="L15" s="102"/>
    </row>
    <row r="16" spans="2:12">
      <c r="B16" s="62"/>
      <c r="C16" s="62"/>
      <c r="D16" s="62"/>
      <c r="E16" s="66">
        <v>6391</v>
      </c>
      <c r="F16" s="63" t="s">
        <v>183</v>
      </c>
      <c r="G16" s="64">
        <v>1327</v>
      </c>
      <c r="H16" s="64">
        <v>0</v>
      </c>
      <c r="I16" s="64">
        <v>0</v>
      </c>
      <c r="J16" s="64">
        <v>84476.55</v>
      </c>
      <c r="K16" s="102">
        <f t="shared" si="0"/>
        <v>6365.9796533534291</v>
      </c>
      <c r="L16" s="102"/>
    </row>
    <row r="17" spans="2:12">
      <c r="B17" s="59"/>
      <c r="C17" s="60" t="s">
        <v>91</v>
      </c>
      <c r="D17" s="59"/>
      <c r="E17" s="59"/>
      <c r="F17" s="60" t="s">
        <v>92</v>
      </c>
      <c r="G17" s="61">
        <v>192043.26</v>
      </c>
      <c r="H17" s="61">
        <v>190400</v>
      </c>
      <c r="I17" s="61">
        <v>190400</v>
      </c>
      <c r="J17" s="61">
        <v>198810.95</v>
      </c>
      <c r="K17" s="102">
        <f t="shared" si="0"/>
        <v>103.52404453038342</v>
      </c>
      <c r="L17" s="102">
        <f t="shared" si="1"/>
        <v>104.41751575630254</v>
      </c>
    </row>
    <row r="18" spans="2:12">
      <c r="B18" s="62"/>
      <c r="C18" s="62"/>
      <c r="D18" s="63" t="s">
        <v>93</v>
      </c>
      <c r="E18" s="62"/>
      <c r="F18" s="63" t="s">
        <v>94</v>
      </c>
      <c r="G18" s="64">
        <v>192043.26</v>
      </c>
      <c r="H18" s="64">
        <v>190400</v>
      </c>
      <c r="I18" s="64">
        <v>190400</v>
      </c>
      <c r="J18" s="64">
        <v>198810.95</v>
      </c>
      <c r="K18" s="102">
        <f t="shared" si="0"/>
        <v>103.52404453038342</v>
      </c>
      <c r="L18" s="102">
        <f t="shared" si="1"/>
        <v>104.41751575630254</v>
      </c>
    </row>
    <row r="19" spans="2:12">
      <c r="B19" s="62"/>
      <c r="C19" s="62"/>
      <c r="D19" s="62"/>
      <c r="E19" s="63" t="s">
        <v>95</v>
      </c>
      <c r="F19" s="63" t="s">
        <v>96</v>
      </c>
      <c r="G19" s="64">
        <v>192043.26</v>
      </c>
      <c r="H19" s="64">
        <v>190400</v>
      </c>
      <c r="I19" s="64">
        <v>190400</v>
      </c>
      <c r="J19" s="64">
        <v>198810.95</v>
      </c>
      <c r="K19" s="102">
        <f t="shared" si="0"/>
        <v>103.52404453038342</v>
      </c>
      <c r="L19" s="102">
        <f t="shared" si="1"/>
        <v>104.41751575630254</v>
      </c>
    </row>
    <row r="20" spans="2:12">
      <c r="B20" s="59"/>
      <c r="C20" s="68">
        <v>66</v>
      </c>
      <c r="D20" s="59"/>
      <c r="E20" s="60"/>
      <c r="F20" s="60" t="s">
        <v>188</v>
      </c>
      <c r="G20" s="61">
        <f>SUM(G21+G23)</f>
        <v>540</v>
      </c>
      <c r="H20" s="61">
        <v>0</v>
      </c>
      <c r="I20" s="61">
        <v>0</v>
      </c>
      <c r="J20" s="61">
        <f>SUM(J23+J21)</f>
        <v>390</v>
      </c>
      <c r="K20" s="102">
        <f t="shared" si="0"/>
        <v>72.222222222222214</v>
      </c>
      <c r="L20" s="102"/>
    </row>
    <row r="21" spans="2:12">
      <c r="B21" s="62"/>
      <c r="C21" s="62"/>
      <c r="D21" s="62">
        <v>661</v>
      </c>
      <c r="E21" s="63"/>
      <c r="F21" s="63" t="s">
        <v>184</v>
      </c>
      <c r="G21" s="64">
        <v>40</v>
      </c>
      <c r="H21" s="64">
        <v>0</v>
      </c>
      <c r="I21" s="64">
        <v>0</v>
      </c>
      <c r="J21" s="64">
        <v>40</v>
      </c>
      <c r="K21" s="102">
        <f t="shared" si="0"/>
        <v>100</v>
      </c>
      <c r="L21" s="102"/>
    </row>
    <row r="22" spans="2:12">
      <c r="B22" s="62"/>
      <c r="C22" s="62"/>
      <c r="D22" s="62"/>
      <c r="E22" s="63">
        <v>6615</v>
      </c>
      <c r="F22" s="63" t="s">
        <v>184</v>
      </c>
      <c r="G22" s="64">
        <v>40</v>
      </c>
      <c r="H22" s="64">
        <v>0</v>
      </c>
      <c r="I22" s="64">
        <v>0</v>
      </c>
      <c r="J22" s="64">
        <v>40</v>
      </c>
      <c r="K22" s="102">
        <f t="shared" si="0"/>
        <v>100</v>
      </c>
      <c r="L22" s="102"/>
    </row>
    <row r="23" spans="2:12">
      <c r="B23" s="62"/>
      <c r="C23" s="62"/>
      <c r="D23" s="62">
        <v>663</v>
      </c>
      <c r="E23" s="63"/>
      <c r="F23" s="63" t="s">
        <v>185</v>
      </c>
      <c r="G23" s="64">
        <v>500</v>
      </c>
      <c r="H23" s="64">
        <v>0</v>
      </c>
      <c r="I23" s="64">
        <v>0</v>
      </c>
      <c r="J23" s="64">
        <v>350</v>
      </c>
      <c r="K23" s="102">
        <f t="shared" si="0"/>
        <v>70</v>
      </c>
      <c r="L23" s="102"/>
    </row>
    <row r="24" spans="2:12">
      <c r="B24" s="62"/>
      <c r="C24" s="62"/>
      <c r="D24" s="62"/>
      <c r="E24" s="63">
        <v>6631</v>
      </c>
      <c r="F24" s="63" t="s">
        <v>186</v>
      </c>
      <c r="G24" s="64">
        <v>500</v>
      </c>
      <c r="H24" s="64">
        <v>0</v>
      </c>
      <c r="I24" s="64">
        <v>0</v>
      </c>
      <c r="J24" s="64">
        <v>350</v>
      </c>
      <c r="K24" s="102">
        <f t="shared" si="0"/>
        <v>70</v>
      </c>
      <c r="L24" s="102"/>
    </row>
    <row r="25" spans="2:12">
      <c r="B25" s="59"/>
      <c r="C25" s="60" t="s">
        <v>97</v>
      </c>
      <c r="D25" s="59"/>
      <c r="E25" s="59"/>
      <c r="F25" s="60" t="s">
        <v>98</v>
      </c>
      <c r="G25" s="61">
        <v>767168.53</v>
      </c>
      <c r="H25" s="61">
        <v>826602</v>
      </c>
      <c r="I25" s="61">
        <v>826602</v>
      </c>
      <c r="J25" s="61">
        <v>955177.93</v>
      </c>
      <c r="K25" s="102">
        <f t="shared" si="0"/>
        <v>124.5069228791228</v>
      </c>
      <c r="L25" s="102">
        <f t="shared" si="1"/>
        <v>115.55475670274207</v>
      </c>
    </row>
    <row r="26" spans="2:12">
      <c r="B26" s="62"/>
      <c r="C26" s="62"/>
      <c r="D26" s="63" t="s">
        <v>99</v>
      </c>
      <c r="E26" s="62"/>
      <c r="F26" s="63" t="s">
        <v>98</v>
      </c>
      <c r="G26" s="64">
        <v>767168.53</v>
      </c>
      <c r="H26" s="64">
        <v>826602</v>
      </c>
      <c r="I26" s="64">
        <v>826602</v>
      </c>
      <c r="J26" s="64">
        <v>955177.93</v>
      </c>
      <c r="K26" s="102">
        <f t="shared" si="0"/>
        <v>124.5069228791228</v>
      </c>
      <c r="L26" s="102">
        <f t="shared" si="1"/>
        <v>115.55475670274207</v>
      </c>
    </row>
    <row r="27" spans="2:12">
      <c r="B27" s="62"/>
      <c r="C27" s="62"/>
      <c r="D27" s="62"/>
      <c r="E27" s="63" t="s">
        <v>100</v>
      </c>
      <c r="F27" s="63" t="s">
        <v>98</v>
      </c>
      <c r="G27" s="64">
        <v>742729.82</v>
      </c>
      <c r="H27" s="64">
        <v>826602</v>
      </c>
      <c r="I27" s="64">
        <v>826602</v>
      </c>
      <c r="J27" s="64">
        <v>955177.93</v>
      </c>
      <c r="K27" s="102">
        <f t="shared" si="0"/>
        <v>128.60368660033069</v>
      </c>
      <c r="L27" s="102">
        <f t="shared" si="1"/>
        <v>115.55475670274207</v>
      </c>
    </row>
    <row r="28" spans="2:12">
      <c r="B28" s="62"/>
      <c r="C28" s="62"/>
      <c r="D28" s="62"/>
      <c r="E28" s="63" t="s">
        <v>182</v>
      </c>
      <c r="F28" s="63" t="s">
        <v>181</v>
      </c>
      <c r="G28" s="64">
        <v>24438.71</v>
      </c>
      <c r="H28" s="64">
        <v>0</v>
      </c>
      <c r="I28" s="64">
        <v>0</v>
      </c>
      <c r="J28" s="64">
        <v>72454.789999999994</v>
      </c>
      <c r="K28" s="102">
        <f t="shared" si="0"/>
        <v>296.47550955021768</v>
      </c>
      <c r="L28" s="102"/>
    </row>
    <row r="29" spans="2:12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</row>
    <row r="30" spans="2:12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</row>
    <row r="31" spans="2:12" ht="38.25">
      <c r="B31" s="138" t="s">
        <v>5</v>
      </c>
      <c r="C31" s="139"/>
      <c r="D31" s="139"/>
      <c r="E31" s="139"/>
      <c r="F31" s="140"/>
      <c r="G31" s="27" t="s">
        <v>74</v>
      </c>
      <c r="H31" s="27" t="s">
        <v>187</v>
      </c>
      <c r="I31" s="58" t="s">
        <v>76</v>
      </c>
      <c r="J31" s="27" t="s">
        <v>77</v>
      </c>
      <c r="K31" s="58" t="s">
        <v>23</v>
      </c>
      <c r="L31" s="58" t="s">
        <v>47</v>
      </c>
    </row>
    <row r="32" spans="2:12">
      <c r="B32" s="135" t="s">
        <v>78</v>
      </c>
      <c r="C32" s="136"/>
      <c r="D32" s="136"/>
      <c r="E32" s="136"/>
      <c r="F32" s="137"/>
      <c r="G32" s="58" t="s">
        <v>79</v>
      </c>
      <c r="H32" s="58" t="s">
        <v>80</v>
      </c>
      <c r="I32" s="58" t="s">
        <v>81</v>
      </c>
      <c r="J32" s="58" t="s">
        <v>82</v>
      </c>
      <c r="K32" s="58" t="s">
        <v>33</v>
      </c>
      <c r="L32" s="58" t="s">
        <v>34</v>
      </c>
    </row>
    <row r="33" spans="2:12" ht="36.75" customHeight="1">
      <c r="B33" s="78"/>
      <c r="C33" s="78"/>
      <c r="D33" s="78"/>
      <c r="E33" s="78"/>
      <c r="F33" s="79" t="s">
        <v>45</v>
      </c>
      <c r="G33" s="80">
        <v>956097.7</v>
      </c>
      <c r="H33" s="80">
        <v>1020782</v>
      </c>
      <c r="I33" s="80">
        <v>1171487</v>
      </c>
      <c r="J33" s="80">
        <f>J34+J79</f>
        <v>1292121.7400000002</v>
      </c>
      <c r="K33" s="80">
        <f>J33/G33*100</f>
        <v>135.14536642018911</v>
      </c>
      <c r="L33" s="80">
        <f>J33/I33*100</f>
        <v>110.29757393808042</v>
      </c>
    </row>
    <row r="34" spans="2:12">
      <c r="B34" s="77" t="s">
        <v>80</v>
      </c>
      <c r="C34" s="73"/>
      <c r="D34" s="73"/>
      <c r="E34" s="73"/>
      <c r="F34" s="77" t="s">
        <v>101</v>
      </c>
      <c r="G34" s="76">
        <v>905364.63</v>
      </c>
      <c r="H34" s="76">
        <v>1020782</v>
      </c>
      <c r="I34" s="76">
        <f>SUM(I35+I44+I71+I74)</f>
        <v>1171487</v>
      </c>
      <c r="J34" s="76">
        <f>SUM(J35+J44+J71+J74)</f>
        <v>1139661.6200000001</v>
      </c>
      <c r="K34" s="103">
        <f t="shared" ref="K34:K75" si="2">J34/G34*100</f>
        <v>125.8787434627306</v>
      </c>
      <c r="L34" s="103">
        <f t="shared" ref="L34:L77" si="3">J34/I34*100</f>
        <v>97.283334770253532</v>
      </c>
    </row>
    <row r="35" spans="2:12">
      <c r="B35" s="59"/>
      <c r="C35" s="60" t="s">
        <v>102</v>
      </c>
      <c r="D35" s="59"/>
      <c r="E35" s="59"/>
      <c r="F35" s="60" t="s">
        <v>3</v>
      </c>
      <c r="G35" s="61">
        <v>624130.4</v>
      </c>
      <c r="H35" s="61">
        <v>655265</v>
      </c>
      <c r="I35" s="61">
        <f>SUM(I36+I40+I42)</f>
        <v>827675</v>
      </c>
      <c r="J35" s="61">
        <v>827673.64</v>
      </c>
      <c r="K35" s="102">
        <f t="shared" si="2"/>
        <v>132.61229384115882</v>
      </c>
      <c r="L35" s="102">
        <f t="shared" si="3"/>
        <v>99.999835684296386</v>
      </c>
    </row>
    <row r="36" spans="2:12">
      <c r="B36" s="62"/>
      <c r="C36" s="62"/>
      <c r="D36" s="63" t="s">
        <v>103</v>
      </c>
      <c r="E36" s="62"/>
      <c r="F36" s="63" t="s">
        <v>104</v>
      </c>
      <c r="G36" s="64">
        <v>505173.31</v>
      </c>
      <c r="H36" s="64">
        <v>536200</v>
      </c>
      <c r="I36" s="64">
        <v>708610</v>
      </c>
      <c r="J36" s="64">
        <v>679210.55</v>
      </c>
      <c r="K36" s="102">
        <f t="shared" si="2"/>
        <v>134.45099662925583</v>
      </c>
      <c r="L36" s="102">
        <f t="shared" si="3"/>
        <v>95.851109919419713</v>
      </c>
    </row>
    <row r="37" spans="2:12">
      <c r="B37" s="62"/>
      <c r="C37" s="62"/>
      <c r="D37" s="62"/>
      <c r="E37" s="63" t="s">
        <v>105</v>
      </c>
      <c r="F37" s="63" t="s">
        <v>30</v>
      </c>
      <c r="G37" s="64">
        <v>404003.96</v>
      </c>
      <c r="H37" s="64">
        <v>425037</v>
      </c>
      <c r="I37" s="64">
        <v>597447</v>
      </c>
      <c r="J37" s="64">
        <v>589133.49</v>
      </c>
      <c r="K37" s="102">
        <f t="shared" si="2"/>
        <v>145.82369192618805</v>
      </c>
      <c r="L37" s="102">
        <f t="shared" si="3"/>
        <v>98.60849414257666</v>
      </c>
    </row>
    <row r="38" spans="2:12">
      <c r="B38" s="62"/>
      <c r="C38" s="62"/>
      <c r="D38" s="62"/>
      <c r="E38" s="63" t="s">
        <v>106</v>
      </c>
      <c r="F38" s="63" t="s">
        <v>107</v>
      </c>
      <c r="G38" s="64">
        <v>1104</v>
      </c>
      <c r="H38" s="64">
        <v>500</v>
      </c>
      <c r="I38" s="64">
        <v>500</v>
      </c>
      <c r="J38" s="64">
        <v>965.3</v>
      </c>
      <c r="K38" s="102">
        <f t="shared" si="2"/>
        <v>87.436594202898547</v>
      </c>
      <c r="L38" s="102">
        <f t="shared" si="3"/>
        <v>193.05999999999997</v>
      </c>
    </row>
    <row r="39" spans="2:12">
      <c r="B39" s="62"/>
      <c r="C39" s="62"/>
      <c r="D39" s="62"/>
      <c r="E39" s="63" t="s">
        <v>108</v>
      </c>
      <c r="F39" s="63" t="s">
        <v>109</v>
      </c>
      <c r="G39" s="64">
        <v>100065.35</v>
      </c>
      <c r="H39" s="64">
        <v>110663</v>
      </c>
      <c r="I39" s="64">
        <v>110663</v>
      </c>
      <c r="J39" s="64">
        <v>89111.76</v>
      </c>
      <c r="K39" s="102">
        <f t="shared" si="2"/>
        <v>89.05356349625518</v>
      </c>
      <c r="L39" s="102">
        <f t="shared" si="3"/>
        <v>80.525342707137881</v>
      </c>
    </row>
    <row r="40" spans="2:12">
      <c r="B40" s="62"/>
      <c r="C40" s="62"/>
      <c r="D40" s="63" t="s">
        <v>110</v>
      </c>
      <c r="E40" s="62"/>
      <c r="F40" s="63" t="s">
        <v>111</v>
      </c>
      <c r="G40" s="64">
        <v>35603.4</v>
      </c>
      <c r="H40" s="64">
        <v>30592</v>
      </c>
      <c r="I40" s="64">
        <v>30592</v>
      </c>
      <c r="J40" s="64">
        <v>36393.25</v>
      </c>
      <c r="K40" s="102">
        <f t="shared" si="2"/>
        <v>102.21846789913323</v>
      </c>
      <c r="L40" s="102">
        <f t="shared" si="3"/>
        <v>118.96329105648536</v>
      </c>
    </row>
    <row r="41" spans="2:12">
      <c r="B41" s="62"/>
      <c r="C41" s="62"/>
      <c r="D41" s="62"/>
      <c r="E41" s="63" t="s">
        <v>112</v>
      </c>
      <c r="F41" s="63" t="s">
        <v>111</v>
      </c>
      <c r="G41" s="64">
        <v>35603.4</v>
      </c>
      <c r="H41" s="64">
        <v>30592</v>
      </c>
      <c r="I41" s="64">
        <v>30592</v>
      </c>
      <c r="J41" s="64">
        <v>36393.25</v>
      </c>
      <c r="K41" s="102">
        <f t="shared" si="2"/>
        <v>102.21846789913323</v>
      </c>
      <c r="L41" s="102">
        <f t="shared" si="3"/>
        <v>118.96329105648536</v>
      </c>
    </row>
    <row r="42" spans="2:12">
      <c r="B42" s="62"/>
      <c r="C42" s="62"/>
      <c r="D42" s="63" t="s">
        <v>113</v>
      </c>
      <c r="E42" s="62"/>
      <c r="F42" s="63" t="s">
        <v>114</v>
      </c>
      <c r="G42" s="64">
        <v>83353.69</v>
      </c>
      <c r="H42" s="64">
        <v>88473</v>
      </c>
      <c r="I42" s="64">
        <v>88473</v>
      </c>
      <c r="J42" s="64">
        <v>112069.84</v>
      </c>
      <c r="K42" s="102">
        <f t="shared" si="2"/>
        <v>134.45096431843629</v>
      </c>
      <c r="L42" s="102">
        <f t="shared" si="3"/>
        <v>126.67123303154635</v>
      </c>
    </row>
    <row r="43" spans="2:12">
      <c r="B43" s="62"/>
      <c r="C43" s="62"/>
      <c r="D43" s="62"/>
      <c r="E43" s="63" t="s">
        <v>115</v>
      </c>
      <c r="F43" s="63" t="s">
        <v>116</v>
      </c>
      <c r="G43" s="64">
        <v>83353.69</v>
      </c>
      <c r="H43" s="64">
        <v>88473</v>
      </c>
      <c r="I43" s="64">
        <v>88473</v>
      </c>
      <c r="J43" s="64">
        <v>112069.84</v>
      </c>
      <c r="K43" s="102">
        <f t="shared" si="2"/>
        <v>134.45096431843629</v>
      </c>
      <c r="L43" s="102">
        <f t="shared" si="3"/>
        <v>126.67123303154635</v>
      </c>
    </row>
    <row r="44" spans="2:12">
      <c r="B44" s="59"/>
      <c r="C44" s="60" t="s">
        <v>117</v>
      </c>
      <c r="D44" s="59"/>
      <c r="E44" s="59"/>
      <c r="F44" s="60" t="s">
        <v>10</v>
      </c>
      <c r="G44" s="61">
        <v>275836.45</v>
      </c>
      <c r="H44" s="61">
        <v>354917</v>
      </c>
      <c r="I44" s="61">
        <v>335212</v>
      </c>
      <c r="J44" s="61">
        <v>304618.71000000002</v>
      </c>
      <c r="K44" s="102">
        <f t="shared" si="2"/>
        <v>110.43453829252805</v>
      </c>
      <c r="L44" s="102">
        <f t="shared" si="3"/>
        <v>90.873450234478483</v>
      </c>
    </row>
    <row r="45" spans="2:12">
      <c r="B45" s="62"/>
      <c r="C45" s="62"/>
      <c r="D45" s="63" t="s">
        <v>118</v>
      </c>
      <c r="E45" s="62"/>
      <c r="F45" s="63" t="s">
        <v>31</v>
      </c>
      <c r="G45" s="64">
        <v>16061.46</v>
      </c>
      <c r="H45" s="64">
        <v>14100</v>
      </c>
      <c r="I45" s="64">
        <v>14135</v>
      </c>
      <c r="J45" s="64">
        <v>14871.39</v>
      </c>
      <c r="K45" s="102">
        <f t="shared" si="2"/>
        <v>92.590524149112213</v>
      </c>
      <c r="L45" s="102">
        <f t="shared" si="3"/>
        <v>105.20969225327201</v>
      </c>
    </row>
    <row r="46" spans="2:12">
      <c r="B46" s="62"/>
      <c r="C46" s="62"/>
      <c r="D46" s="62"/>
      <c r="E46" s="63" t="s">
        <v>119</v>
      </c>
      <c r="F46" s="63" t="s">
        <v>32</v>
      </c>
      <c r="G46" s="64">
        <v>4522.5200000000004</v>
      </c>
      <c r="H46" s="64">
        <v>3000</v>
      </c>
      <c r="I46" s="64">
        <v>3000</v>
      </c>
      <c r="J46" s="64">
        <v>4115.66</v>
      </c>
      <c r="K46" s="102">
        <f t="shared" si="2"/>
        <v>91.003688209228471</v>
      </c>
      <c r="L46" s="102">
        <f t="shared" si="3"/>
        <v>137.18866666666668</v>
      </c>
    </row>
    <row r="47" spans="2:12">
      <c r="B47" s="62"/>
      <c r="C47" s="62"/>
      <c r="D47" s="62"/>
      <c r="E47" s="63" t="s">
        <v>120</v>
      </c>
      <c r="F47" s="63" t="s">
        <v>121</v>
      </c>
      <c r="G47" s="64">
        <v>9907.7000000000007</v>
      </c>
      <c r="H47" s="64">
        <v>9600</v>
      </c>
      <c r="I47" s="64">
        <v>9635</v>
      </c>
      <c r="J47" s="64">
        <v>9632.98</v>
      </c>
      <c r="K47" s="102">
        <f t="shared" si="2"/>
        <v>97.227207121733599</v>
      </c>
      <c r="L47" s="102">
        <f t="shared" si="3"/>
        <v>99.979034769071092</v>
      </c>
    </row>
    <row r="48" spans="2:12">
      <c r="B48" s="62"/>
      <c r="C48" s="62"/>
      <c r="D48" s="62"/>
      <c r="E48" s="63" t="s">
        <v>122</v>
      </c>
      <c r="F48" s="63" t="s">
        <v>123</v>
      </c>
      <c r="G48" s="64">
        <v>1631.24</v>
      </c>
      <c r="H48" s="64">
        <v>1500</v>
      </c>
      <c r="I48" s="64">
        <v>1500</v>
      </c>
      <c r="J48" s="64">
        <v>1122.75</v>
      </c>
      <c r="K48" s="102">
        <f t="shared" si="2"/>
        <v>68.82800814104607</v>
      </c>
      <c r="L48" s="102">
        <f t="shared" si="3"/>
        <v>74.850000000000009</v>
      </c>
    </row>
    <row r="49" spans="2:12">
      <c r="B49" s="62"/>
      <c r="C49" s="62"/>
      <c r="D49" s="63" t="s">
        <v>124</v>
      </c>
      <c r="E49" s="62"/>
      <c r="F49" s="63" t="s">
        <v>125</v>
      </c>
      <c r="G49" s="64">
        <v>209652.83</v>
      </c>
      <c r="H49" s="64">
        <v>283382</v>
      </c>
      <c r="I49" s="64">
        <v>263382</v>
      </c>
      <c r="J49" s="64">
        <v>235058.33</v>
      </c>
      <c r="K49" s="102">
        <f t="shared" si="2"/>
        <v>112.11789032373186</v>
      </c>
      <c r="L49" s="102">
        <f t="shared" si="3"/>
        <v>89.246163367276424</v>
      </c>
    </row>
    <row r="50" spans="2:12">
      <c r="B50" s="62"/>
      <c r="C50" s="62"/>
      <c r="D50" s="62"/>
      <c r="E50" s="63" t="s">
        <v>126</v>
      </c>
      <c r="F50" s="63" t="s">
        <v>127</v>
      </c>
      <c r="G50" s="64">
        <v>31214.19</v>
      </c>
      <c r="H50" s="64">
        <v>49200</v>
      </c>
      <c r="I50" s="64">
        <v>49200</v>
      </c>
      <c r="J50" s="64">
        <v>32838.879999999997</v>
      </c>
      <c r="K50" s="102">
        <f t="shared" si="2"/>
        <v>105.20497248206664</v>
      </c>
      <c r="L50" s="102">
        <f t="shared" si="3"/>
        <v>66.745691056910559</v>
      </c>
    </row>
    <row r="51" spans="2:12" ht="15" customHeight="1">
      <c r="B51" s="62"/>
      <c r="C51" s="62"/>
      <c r="D51" s="62"/>
      <c r="E51" s="63" t="s">
        <v>128</v>
      </c>
      <c r="F51" s="63" t="s">
        <v>129</v>
      </c>
      <c r="G51" s="64">
        <v>97667.08</v>
      </c>
      <c r="H51" s="64">
        <v>101474</v>
      </c>
      <c r="I51" s="64">
        <v>101474</v>
      </c>
      <c r="J51" s="64">
        <v>111906.36</v>
      </c>
      <c r="K51" s="102">
        <f t="shared" si="2"/>
        <v>114.57940587555193</v>
      </c>
      <c r="L51" s="102">
        <f t="shared" si="3"/>
        <v>110.28082070284013</v>
      </c>
    </row>
    <row r="52" spans="2:12">
      <c r="B52" s="62"/>
      <c r="C52" s="62"/>
      <c r="D52" s="62"/>
      <c r="E52" s="63" t="s">
        <v>130</v>
      </c>
      <c r="F52" s="63" t="s">
        <v>131</v>
      </c>
      <c r="G52" s="64">
        <v>63707.68</v>
      </c>
      <c r="H52" s="64">
        <v>115208</v>
      </c>
      <c r="I52" s="64">
        <v>95208</v>
      </c>
      <c r="J52" s="64">
        <v>70808.11</v>
      </c>
      <c r="K52" s="102">
        <f t="shared" si="2"/>
        <v>111.14532816137709</v>
      </c>
      <c r="L52" s="102">
        <f t="shared" si="3"/>
        <v>74.372017057390138</v>
      </c>
    </row>
    <row r="53" spans="2:12" ht="15" customHeight="1">
      <c r="B53" s="62"/>
      <c r="C53" s="62"/>
      <c r="D53" s="62"/>
      <c r="E53" s="63" t="s">
        <v>132</v>
      </c>
      <c r="F53" s="63" t="s">
        <v>133</v>
      </c>
      <c r="G53" s="64">
        <v>7597.02</v>
      </c>
      <c r="H53" s="64">
        <v>8000</v>
      </c>
      <c r="I53" s="64">
        <v>8000</v>
      </c>
      <c r="J53" s="64">
        <v>13270.34</v>
      </c>
      <c r="K53" s="102">
        <f t="shared" si="2"/>
        <v>174.67822909509255</v>
      </c>
      <c r="L53" s="102">
        <f t="shared" si="3"/>
        <v>165.87925000000001</v>
      </c>
    </row>
    <row r="54" spans="2:12">
      <c r="B54" s="62"/>
      <c r="C54" s="62"/>
      <c r="D54" s="62"/>
      <c r="E54" s="63" t="s">
        <v>134</v>
      </c>
      <c r="F54" s="63" t="s">
        <v>135</v>
      </c>
      <c r="G54" s="64">
        <v>4497.34</v>
      </c>
      <c r="H54" s="64">
        <v>5500</v>
      </c>
      <c r="I54" s="64">
        <v>5500</v>
      </c>
      <c r="J54" s="64">
        <v>2883.3</v>
      </c>
      <c r="K54" s="102">
        <f t="shared" si="2"/>
        <v>64.111230193847916</v>
      </c>
      <c r="L54" s="102">
        <f t="shared" si="3"/>
        <v>52.423636363636369</v>
      </c>
    </row>
    <row r="55" spans="2:12">
      <c r="B55" s="62"/>
      <c r="C55" s="62"/>
      <c r="D55" s="62"/>
      <c r="E55" s="63" t="s">
        <v>136</v>
      </c>
      <c r="F55" s="63" t="s">
        <v>137</v>
      </c>
      <c r="G55" s="64">
        <v>4969.5200000000004</v>
      </c>
      <c r="H55" s="64">
        <v>4000</v>
      </c>
      <c r="I55" s="64">
        <v>4000</v>
      </c>
      <c r="J55" s="64">
        <v>3351.34</v>
      </c>
      <c r="K55" s="102">
        <f t="shared" si="2"/>
        <v>67.437901447222259</v>
      </c>
      <c r="L55" s="102">
        <f t="shared" si="3"/>
        <v>83.783500000000004</v>
      </c>
    </row>
    <row r="56" spans="2:12">
      <c r="B56" s="62"/>
      <c r="C56" s="62"/>
      <c r="D56" s="63" t="s">
        <v>138</v>
      </c>
      <c r="E56" s="62"/>
      <c r="F56" s="63" t="s">
        <v>139</v>
      </c>
      <c r="G56" s="64">
        <v>47605.56</v>
      </c>
      <c r="H56" s="64">
        <f>SUM(H57:H65)</f>
        <v>54185</v>
      </c>
      <c r="I56" s="64">
        <v>54185</v>
      </c>
      <c r="J56" s="64">
        <v>51646.86</v>
      </c>
      <c r="K56" s="102">
        <f t="shared" si="2"/>
        <v>108.48913446244515</v>
      </c>
      <c r="L56" s="102">
        <f t="shared" si="3"/>
        <v>95.315788502353044</v>
      </c>
    </row>
    <row r="57" spans="2:12">
      <c r="B57" s="62"/>
      <c r="C57" s="62"/>
      <c r="D57" s="62"/>
      <c r="E57" s="63" t="s">
        <v>140</v>
      </c>
      <c r="F57" s="63" t="s">
        <v>141</v>
      </c>
      <c r="G57" s="64">
        <v>3500.21</v>
      </c>
      <c r="H57" s="64">
        <v>3810</v>
      </c>
      <c r="I57" s="64">
        <v>3810</v>
      </c>
      <c r="J57" s="64">
        <v>3948.46</v>
      </c>
      <c r="K57" s="102">
        <f t="shared" si="2"/>
        <v>112.80637447467439</v>
      </c>
      <c r="L57" s="102">
        <f t="shared" si="3"/>
        <v>103.63412073490814</v>
      </c>
    </row>
    <row r="58" spans="2:12">
      <c r="B58" s="62"/>
      <c r="C58" s="62"/>
      <c r="D58" s="62"/>
      <c r="E58" s="63" t="s">
        <v>142</v>
      </c>
      <c r="F58" s="63" t="s">
        <v>143</v>
      </c>
      <c r="G58" s="64">
        <v>10355.18</v>
      </c>
      <c r="H58" s="64">
        <v>8175</v>
      </c>
      <c r="I58" s="64">
        <v>8175</v>
      </c>
      <c r="J58" s="64">
        <v>12244.31</v>
      </c>
      <c r="K58" s="102">
        <f t="shared" si="2"/>
        <v>118.24333328826731</v>
      </c>
      <c r="L58" s="102">
        <f t="shared" si="3"/>
        <v>149.77749235474005</v>
      </c>
    </row>
    <row r="59" spans="2:12">
      <c r="B59" s="62"/>
      <c r="C59" s="62"/>
      <c r="D59" s="62"/>
      <c r="E59" s="63" t="s">
        <v>144</v>
      </c>
      <c r="F59" s="63" t="s">
        <v>145</v>
      </c>
      <c r="G59" s="64">
        <v>1416.05</v>
      </c>
      <c r="H59" s="64">
        <v>1000</v>
      </c>
      <c r="I59" s="64">
        <v>1000</v>
      </c>
      <c r="J59" s="64">
        <v>854.84</v>
      </c>
      <c r="K59" s="102">
        <f t="shared" si="2"/>
        <v>60.367924861410259</v>
      </c>
      <c r="L59" s="102">
        <f t="shared" si="3"/>
        <v>85.484000000000009</v>
      </c>
    </row>
    <row r="60" spans="2:12">
      <c r="B60" s="62"/>
      <c r="C60" s="62"/>
      <c r="D60" s="62"/>
      <c r="E60" s="63" t="s">
        <v>146</v>
      </c>
      <c r="F60" s="63" t="s">
        <v>147</v>
      </c>
      <c r="G60" s="64">
        <v>16624.740000000002</v>
      </c>
      <c r="H60" s="64">
        <v>17420</v>
      </c>
      <c r="I60" s="64">
        <v>17420</v>
      </c>
      <c r="J60" s="64">
        <v>14444.87</v>
      </c>
      <c r="K60" s="102">
        <f t="shared" si="2"/>
        <v>86.887794936943379</v>
      </c>
      <c r="L60" s="102">
        <f t="shared" si="3"/>
        <v>82.921182548794491</v>
      </c>
    </row>
    <row r="61" spans="2:12">
      <c r="B61" s="62"/>
      <c r="C61" s="62"/>
      <c r="D61" s="62"/>
      <c r="E61" s="63" t="s">
        <v>148</v>
      </c>
      <c r="F61" s="63" t="s">
        <v>149</v>
      </c>
      <c r="G61" s="64">
        <v>7855.7</v>
      </c>
      <c r="H61" s="64">
        <v>7730</v>
      </c>
      <c r="I61" s="64">
        <v>7730</v>
      </c>
      <c r="J61" s="64">
        <v>9295</v>
      </c>
      <c r="K61" s="102">
        <f t="shared" si="2"/>
        <v>118.32172817190066</v>
      </c>
      <c r="L61" s="102">
        <f t="shared" si="3"/>
        <v>120.2457956015524</v>
      </c>
    </row>
    <row r="62" spans="2:12">
      <c r="B62" s="62"/>
      <c r="C62" s="62"/>
      <c r="D62" s="62"/>
      <c r="E62" s="63" t="s">
        <v>150</v>
      </c>
      <c r="F62" s="63" t="s">
        <v>151</v>
      </c>
      <c r="G62" s="64">
        <v>4354.2700000000004</v>
      </c>
      <c r="H62" s="64">
        <v>5000</v>
      </c>
      <c r="I62" s="64">
        <v>5000</v>
      </c>
      <c r="J62" s="64">
        <v>3782.14</v>
      </c>
      <c r="K62" s="102">
        <f t="shared" si="2"/>
        <v>86.860484076550136</v>
      </c>
      <c r="L62" s="102">
        <f t="shared" si="3"/>
        <v>75.642799999999994</v>
      </c>
    </row>
    <row r="63" spans="2:12">
      <c r="B63" s="62"/>
      <c r="C63" s="62"/>
      <c r="D63" s="62"/>
      <c r="E63" s="63" t="s">
        <v>152</v>
      </c>
      <c r="F63" s="63" t="s">
        <v>153</v>
      </c>
      <c r="G63" s="64">
        <v>1327.22</v>
      </c>
      <c r="H63" s="64">
        <v>1000</v>
      </c>
      <c r="I63" s="64">
        <v>1000</v>
      </c>
      <c r="J63" s="64">
        <v>625</v>
      </c>
      <c r="K63" s="102">
        <f t="shared" si="2"/>
        <v>47.090911830743956</v>
      </c>
      <c r="L63" s="102">
        <f t="shared" si="3"/>
        <v>62.5</v>
      </c>
    </row>
    <row r="64" spans="2:12">
      <c r="B64" s="62"/>
      <c r="C64" s="62"/>
      <c r="D64" s="62"/>
      <c r="E64" s="63" t="s">
        <v>154</v>
      </c>
      <c r="F64" s="63" t="s">
        <v>155</v>
      </c>
      <c r="G64" s="64">
        <v>1451.22</v>
      </c>
      <c r="H64" s="64">
        <v>3000</v>
      </c>
      <c r="I64" s="64">
        <v>3000</v>
      </c>
      <c r="J64" s="64">
        <v>2045.53</v>
      </c>
      <c r="K64" s="102">
        <f t="shared" si="2"/>
        <v>140.95244001598655</v>
      </c>
      <c r="L64" s="102">
        <f t="shared" si="3"/>
        <v>68.184333333333342</v>
      </c>
    </row>
    <row r="65" spans="2:13">
      <c r="B65" s="62"/>
      <c r="C65" s="62"/>
      <c r="D65" s="62"/>
      <c r="E65" s="63" t="s">
        <v>156</v>
      </c>
      <c r="F65" s="63" t="s">
        <v>157</v>
      </c>
      <c r="G65" s="64">
        <v>720.97</v>
      </c>
      <c r="H65" s="64">
        <v>7050</v>
      </c>
      <c r="I65" s="64">
        <v>7050</v>
      </c>
      <c r="J65" s="64">
        <v>4406.71</v>
      </c>
      <c r="K65" s="102">
        <f t="shared" si="2"/>
        <v>611.21960691845709</v>
      </c>
      <c r="L65" s="102">
        <f t="shared" si="3"/>
        <v>62.506524822695027</v>
      </c>
    </row>
    <row r="66" spans="2:13">
      <c r="B66" s="62"/>
      <c r="C66" s="62"/>
      <c r="D66" s="63" t="s">
        <v>158</v>
      </c>
      <c r="E66" s="62"/>
      <c r="F66" s="63" t="s">
        <v>159</v>
      </c>
      <c r="G66" s="64">
        <v>2516.6</v>
      </c>
      <c r="H66" s="64">
        <v>3250</v>
      </c>
      <c r="I66" s="64">
        <v>3510</v>
      </c>
      <c r="J66" s="64">
        <v>3042.13</v>
      </c>
      <c r="K66" s="102">
        <f t="shared" si="2"/>
        <v>120.88253993483271</v>
      </c>
      <c r="L66" s="102">
        <f t="shared" si="3"/>
        <v>86.670370370370378</v>
      </c>
    </row>
    <row r="67" spans="2:13">
      <c r="B67" s="62"/>
      <c r="C67" s="62"/>
      <c r="D67" s="62"/>
      <c r="E67" s="63" t="s">
        <v>160</v>
      </c>
      <c r="F67" s="63" t="s">
        <v>161</v>
      </c>
      <c r="G67" s="64">
        <v>1178.6300000000001</v>
      </c>
      <c r="H67" s="64">
        <v>1500</v>
      </c>
      <c r="I67" s="64">
        <v>1500</v>
      </c>
      <c r="J67" s="64">
        <v>871.82</v>
      </c>
      <c r="K67" s="102">
        <f t="shared" si="2"/>
        <v>73.968930028931894</v>
      </c>
      <c r="L67" s="102">
        <f t="shared" si="3"/>
        <v>58.12133333333334</v>
      </c>
    </row>
    <row r="68" spans="2:13">
      <c r="B68" s="62"/>
      <c r="C68" s="62"/>
      <c r="D68" s="62"/>
      <c r="E68" s="63" t="s">
        <v>162</v>
      </c>
      <c r="F68" s="63" t="s">
        <v>163</v>
      </c>
      <c r="G68" s="64">
        <v>401.11</v>
      </c>
      <c r="H68" s="64">
        <v>350</v>
      </c>
      <c r="I68" s="64">
        <v>350</v>
      </c>
      <c r="J68" s="64">
        <v>817.57</v>
      </c>
      <c r="K68" s="102">
        <f t="shared" si="2"/>
        <v>203.82688040687094</v>
      </c>
      <c r="L68" s="102">
        <f t="shared" si="3"/>
        <v>233.59142857142859</v>
      </c>
    </row>
    <row r="69" spans="2:13">
      <c r="B69" s="62"/>
      <c r="C69" s="62"/>
      <c r="D69" s="62"/>
      <c r="E69" s="63" t="s">
        <v>164</v>
      </c>
      <c r="F69" s="63" t="s">
        <v>165</v>
      </c>
      <c r="G69" s="64">
        <v>287.42</v>
      </c>
      <c r="H69" s="64">
        <v>150</v>
      </c>
      <c r="I69" s="64">
        <v>410</v>
      </c>
      <c r="J69" s="64">
        <v>169.88</v>
      </c>
      <c r="K69" s="102">
        <f t="shared" si="2"/>
        <v>59.105142300466206</v>
      </c>
      <c r="L69" s="102">
        <f t="shared" si="3"/>
        <v>41.434146341463411</v>
      </c>
    </row>
    <row r="70" spans="2:13">
      <c r="B70" s="62"/>
      <c r="C70" s="62"/>
      <c r="D70" s="62"/>
      <c r="E70" s="63" t="s">
        <v>166</v>
      </c>
      <c r="F70" s="63" t="s">
        <v>159</v>
      </c>
      <c r="G70" s="64">
        <v>649.44000000000005</v>
      </c>
      <c r="H70" s="64">
        <v>1250</v>
      </c>
      <c r="I70" s="64">
        <v>1250</v>
      </c>
      <c r="J70" s="64">
        <v>1182.8599999999999</v>
      </c>
      <c r="K70" s="102">
        <f t="shared" si="2"/>
        <v>182.13537817196351</v>
      </c>
      <c r="L70" s="102">
        <f t="shared" si="3"/>
        <v>94.628799999999984</v>
      </c>
    </row>
    <row r="71" spans="2:13">
      <c r="B71" s="59"/>
      <c r="C71" s="60" t="s">
        <v>167</v>
      </c>
      <c r="D71" s="59"/>
      <c r="E71" s="59"/>
      <c r="F71" s="60" t="s">
        <v>168</v>
      </c>
      <c r="G71" s="64">
        <v>622.54</v>
      </c>
      <c r="H71" s="61">
        <v>700</v>
      </c>
      <c r="I71" s="61">
        <v>700</v>
      </c>
      <c r="J71" s="61">
        <v>700</v>
      </c>
      <c r="K71" s="102">
        <f t="shared" si="2"/>
        <v>112.44257397115045</v>
      </c>
      <c r="L71" s="102">
        <f t="shared" si="3"/>
        <v>100</v>
      </c>
    </row>
    <row r="72" spans="2:13">
      <c r="B72" s="62"/>
      <c r="C72" s="62"/>
      <c r="D72" s="63" t="s">
        <v>169</v>
      </c>
      <c r="E72" s="62"/>
      <c r="F72" s="63" t="s">
        <v>170</v>
      </c>
      <c r="G72" s="64">
        <v>622.54</v>
      </c>
      <c r="H72" s="64">
        <v>700</v>
      </c>
      <c r="I72" s="64">
        <v>700</v>
      </c>
      <c r="J72" s="64">
        <v>700</v>
      </c>
      <c r="K72" s="102">
        <f t="shared" si="2"/>
        <v>112.44257397115045</v>
      </c>
      <c r="L72" s="102">
        <f t="shared" si="3"/>
        <v>100</v>
      </c>
    </row>
    <row r="73" spans="2:13">
      <c r="B73" s="62"/>
      <c r="C73" s="62"/>
      <c r="D73" s="62"/>
      <c r="E73" s="63" t="s">
        <v>171</v>
      </c>
      <c r="F73" s="63" t="s">
        <v>172</v>
      </c>
      <c r="G73" s="64">
        <v>622.54</v>
      </c>
      <c r="H73" s="64">
        <v>700</v>
      </c>
      <c r="I73" s="64">
        <v>700</v>
      </c>
      <c r="J73" s="64">
        <v>700</v>
      </c>
      <c r="K73" s="102">
        <f t="shared" si="2"/>
        <v>112.44257397115045</v>
      </c>
      <c r="L73" s="102">
        <f t="shared" si="3"/>
        <v>100</v>
      </c>
    </row>
    <row r="74" spans="2:13">
      <c r="B74" s="59"/>
      <c r="C74" s="60" t="s">
        <v>173</v>
      </c>
      <c r="D74" s="59"/>
      <c r="E74" s="59"/>
      <c r="F74" s="60" t="s">
        <v>174</v>
      </c>
      <c r="G74" s="64">
        <v>4775.24</v>
      </c>
      <c r="H74" s="61">
        <v>9900</v>
      </c>
      <c r="I74" s="61">
        <v>7900</v>
      </c>
      <c r="J74" s="61">
        <v>6669.27</v>
      </c>
      <c r="K74" s="102">
        <f t="shared" si="2"/>
        <v>139.66355617728118</v>
      </c>
      <c r="L74" s="102">
        <f t="shared" si="3"/>
        <v>84.421139240506335</v>
      </c>
    </row>
    <row r="75" spans="2:13">
      <c r="B75" s="62"/>
      <c r="C75" s="62"/>
      <c r="D75" s="63" t="s">
        <v>175</v>
      </c>
      <c r="E75" s="62"/>
      <c r="F75" s="63" t="s">
        <v>176</v>
      </c>
      <c r="G75" s="64">
        <v>4775.24</v>
      </c>
      <c r="H75" s="64">
        <v>9900</v>
      </c>
      <c r="I75" s="64">
        <v>7900</v>
      </c>
      <c r="J75" s="64">
        <v>6669.27</v>
      </c>
      <c r="K75" s="102">
        <f t="shared" si="2"/>
        <v>139.66355617728118</v>
      </c>
      <c r="L75" s="102">
        <f t="shared" si="3"/>
        <v>84.421139240506335</v>
      </c>
    </row>
    <row r="76" spans="2:13">
      <c r="B76" s="62"/>
      <c r="C76" s="62"/>
      <c r="D76" s="62"/>
      <c r="E76" s="63" t="s">
        <v>177</v>
      </c>
      <c r="F76" s="63" t="s">
        <v>178</v>
      </c>
      <c r="G76" s="64">
        <v>4757.32</v>
      </c>
      <c r="H76" s="64">
        <v>9000</v>
      </c>
      <c r="I76" s="64">
        <v>7000</v>
      </c>
      <c r="J76" s="64">
        <v>6669.27</v>
      </c>
      <c r="K76" s="102">
        <f>J76/G76*100</f>
        <v>140.18964458981108</v>
      </c>
      <c r="L76" s="102">
        <f t="shared" si="3"/>
        <v>95.275285714285715</v>
      </c>
    </row>
    <row r="77" spans="2:13">
      <c r="B77" s="62"/>
      <c r="C77" s="62"/>
      <c r="D77" s="62"/>
      <c r="E77" s="63" t="s">
        <v>179</v>
      </c>
      <c r="F77" s="63" t="s">
        <v>180</v>
      </c>
      <c r="G77" s="64">
        <v>17.920000000000002</v>
      </c>
      <c r="H77" s="64">
        <v>900</v>
      </c>
      <c r="I77" s="64">
        <v>900</v>
      </c>
      <c r="J77" s="64">
        <v>0</v>
      </c>
      <c r="K77" s="102">
        <f t="shared" ref="K77:K89" si="4">J77/G77*100</f>
        <v>0</v>
      </c>
      <c r="L77" s="102">
        <f t="shared" si="3"/>
        <v>0</v>
      </c>
      <c r="M77" s="69"/>
    </row>
    <row r="78" spans="2:13">
      <c r="G78" s="64"/>
      <c r="H78" s="70"/>
      <c r="I78" s="70"/>
      <c r="J78" s="70"/>
      <c r="K78" s="102"/>
      <c r="L78" s="102"/>
      <c r="M78" s="69"/>
    </row>
    <row r="79" spans="2:13">
      <c r="B79" s="73">
        <v>4</v>
      </c>
      <c r="C79" s="74"/>
      <c r="D79" s="74"/>
      <c r="E79" s="75"/>
      <c r="F79" s="75" t="s">
        <v>4</v>
      </c>
      <c r="G79" s="76">
        <v>50733.07</v>
      </c>
      <c r="H79" s="81">
        <v>0</v>
      </c>
      <c r="I79" s="81">
        <v>0</v>
      </c>
      <c r="J79" s="84">
        <v>152460.12</v>
      </c>
      <c r="K79" s="76">
        <f t="shared" si="4"/>
        <v>300.51427993614419</v>
      </c>
      <c r="L79" s="103"/>
      <c r="M79" s="69"/>
    </row>
    <row r="80" spans="2:13">
      <c r="B80" s="59"/>
      <c r="C80" s="59">
        <v>42</v>
      </c>
      <c r="D80" s="59"/>
      <c r="E80" s="60"/>
      <c r="F80" s="60" t="s">
        <v>189</v>
      </c>
      <c r="G80" s="61">
        <v>36912.959999999999</v>
      </c>
      <c r="H80" s="82">
        <v>0</v>
      </c>
      <c r="I80" s="82">
        <v>0</v>
      </c>
      <c r="J80" s="72">
        <v>44557.24</v>
      </c>
      <c r="K80" s="102">
        <f t="shared" si="4"/>
        <v>120.70893258086048</v>
      </c>
      <c r="L80" s="102"/>
      <c r="M80" s="69"/>
    </row>
    <row r="81" spans="2:13">
      <c r="B81" s="62"/>
      <c r="C81" s="62"/>
      <c r="D81" s="62">
        <v>422</v>
      </c>
      <c r="E81" s="63"/>
      <c r="F81" s="63" t="s">
        <v>190</v>
      </c>
      <c r="G81" s="64">
        <v>36912.959999999999</v>
      </c>
      <c r="H81" s="83">
        <v>0</v>
      </c>
      <c r="I81" s="83">
        <v>0</v>
      </c>
      <c r="J81" s="71">
        <v>27067.24</v>
      </c>
      <c r="K81" s="102">
        <f t="shared" si="4"/>
        <v>73.327199986129543</v>
      </c>
      <c r="L81" s="102"/>
      <c r="M81" s="69"/>
    </row>
    <row r="82" spans="2:13">
      <c r="B82" s="62"/>
      <c r="C82" s="62"/>
      <c r="D82" s="62"/>
      <c r="E82" s="63">
        <v>4221</v>
      </c>
      <c r="F82" s="63" t="s">
        <v>212</v>
      </c>
      <c r="G82" s="64">
        <v>0</v>
      </c>
      <c r="H82" s="83">
        <v>0</v>
      </c>
      <c r="I82" s="83">
        <v>0</v>
      </c>
      <c r="J82" s="71">
        <v>237.58</v>
      </c>
      <c r="K82" s="102"/>
      <c r="L82" s="102"/>
      <c r="M82" s="69"/>
    </row>
    <row r="83" spans="2:13">
      <c r="B83" s="62"/>
      <c r="C83" s="62"/>
      <c r="D83" s="62"/>
      <c r="E83" s="63">
        <v>4223</v>
      </c>
      <c r="F83" s="63" t="s">
        <v>191</v>
      </c>
      <c r="G83" s="64">
        <v>2004.97</v>
      </c>
      <c r="H83" s="83">
        <v>0</v>
      </c>
      <c r="I83" s="83">
        <v>0</v>
      </c>
      <c r="J83" s="71">
        <v>0</v>
      </c>
      <c r="K83" s="102">
        <f t="shared" si="4"/>
        <v>0</v>
      </c>
      <c r="L83" s="102"/>
      <c r="M83" s="69"/>
    </row>
    <row r="84" spans="2:13">
      <c r="B84" s="62"/>
      <c r="C84" s="62"/>
      <c r="D84" s="62"/>
      <c r="E84" s="63">
        <v>4227</v>
      </c>
      <c r="F84" s="63" t="s">
        <v>211</v>
      </c>
      <c r="G84" s="64">
        <v>34907.99</v>
      </c>
      <c r="H84" s="83">
        <v>0</v>
      </c>
      <c r="I84" s="83">
        <v>0</v>
      </c>
      <c r="J84" s="71">
        <v>26829.66</v>
      </c>
      <c r="K84" s="102">
        <f t="shared" si="4"/>
        <v>76.858220711075035</v>
      </c>
      <c r="L84" s="102"/>
      <c r="M84" s="69"/>
    </row>
    <row r="85" spans="2:13">
      <c r="B85" s="62"/>
      <c r="C85" s="62"/>
      <c r="D85" s="62">
        <v>423</v>
      </c>
      <c r="E85" s="63"/>
      <c r="F85" s="63" t="s">
        <v>194</v>
      </c>
      <c r="G85" s="64">
        <v>0</v>
      </c>
      <c r="H85" s="83">
        <v>0</v>
      </c>
      <c r="I85" s="83">
        <v>0</v>
      </c>
      <c r="J85" s="71">
        <v>17490</v>
      </c>
      <c r="K85" s="102"/>
      <c r="L85" s="102"/>
      <c r="M85" s="69"/>
    </row>
    <row r="86" spans="2:13">
      <c r="B86" s="62"/>
      <c r="C86" s="62"/>
      <c r="D86" s="62"/>
      <c r="E86" s="63">
        <v>4231</v>
      </c>
      <c r="F86" s="63" t="s">
        <v>213</v>
      </c>
      <c r="G86" s="64">
        <v>0</v>
      </c>
      <c r="H86" s="83">
        <v>0</v>
      </c>
      <c r="I86" s="83">
        <v>0</v>
      </c>
      <c r="J86" s="71">
        <v>17490</v>
      </c>
      <c r="K86" s="102"/>
      <c r="L86" s="102"/>
      <c r="M86" s="69"/>
    </row>
    <row r="87" spans="2:13">
      <c r="B87" s="59"/>
      <c r="C87" s="59">
        <v>45</v>
      </c>
      <c r="D87" s="59"/>
      <c r="E87" s="60"/>
      <c r="F87" s="60" t="s">
        <v>192</v>
      </c>
      <c r="G87" s="61">
        <v>13820.11</v>
      </c>
      <c r="H87" s="82">
        <v>0</v>
      </c>
      <c r="I87" s="82">
        <v>0</v>
      </c>
      <c r="J87" s="72">
        <v>107902.88</v>
      </c>
      <c r="K87" s="102">
        <f t="shared" si="4"/>
        <v>780.76715742494093</v>
      </c>
      <c r="L87" s="102"/>
      <c r="M87" s="69"/>
    </row>
    <row r="88" spans="2:13">
      <c r="B88" s="62"/>
      <c r="C88" s="62"/>
      <c r="D88" s="62">
        <v>451</v>
      </c>
      <c r="E88" s="63"/>
      <c r="F88" s="63" t="s">
        <v>193</v>
      </c>
      <c r="G88" s="64">
        <v>13820.11</v>
      </c>
      <c r="H88" s="83">
        <v>0</v>
      </c>
      <c r="I88" s="83">
        <v>0</v>
      </c>
      <c r="J88" s="71">
        <v>79368.75</v>
      </c>
      <c r="K88" s="102">
        <f t="shared" si="4"/>
        <v>574.29897446547091</v>
      </c>
      <c r="L88" s="102"/>
      <c r="M88" s="69"/>
    </row>
    <row r="89" spans="2:13">
      <c r="B89" s="62"/>
      <c r="C89" s="62"/>
      <c r="D89" s="62"/>
      <c r="E89" s="63">
        <v>4511</v>
      </c>
      <c r="F89" s="63" t="s">
        <v>195</v>
      </c>
      <c r="G89" s="64">
        <v>13820.11</v>
      </c>
      <c r="H89" s="83">
        <v>0</v>
      </c>
      <c r="I89" s="83">
        <v>0</v>
      </c>
      <c r="J89" s="71">
        <v>79368.75</v>
      </c>
      <c r="K89" s="102">
        <f t="shared" si="4"/>
        <v>574.29897446547091</v>
      </c>
      <c r="L89" s="102"/>
      <c r="M89" s="69"/>
    </row>
    <row r="90" spans="2:13">
      <c r="B90" s="62"/>
      <c r="C90" s="62"/>
      <c r="D90" s="62">
        <v>452</v>
      </c>
      <c r="E90" s="63"/>
      <c r="F90" s="63" t="s">
        <v>196</v>
      </c>
      <c r="G90" s="64">
        <v>0</v>
      </c>
      <c r="H90" s="83">
        <v>0</v>
      </c>
      <c r="I90" s="83">
        <v>0</v>
      </c>
      <c r="J90" s="71">
        <v>28534.13</v>
      </c>
      <c r="K90" s="102"/>
      <c r="L90" s="102"/>
      <c r="M90" s="69"/>
    </row>
    <row r="91" spans="2:13">
      <c r="B91" s="62"/>
      <c r="C91" s="62"/>
      <c r="D91" s="62"/>
      <c r="E91" s="63">
        <v>4521</v>
      </c>
      <c r="F91" s="63" t="s">
        <v>196</v>
      </c>
      <c r="G91" s="64">
        <v>0</v>
      </c>
      <c r="H91" s="83">
        <v>0</v>
      </c>
      <c r="I91" s="83">
        <v>0</v>
      </c>
      <c r="J91" s="71">
        <v>28534.13</v>
      </c>
      <c r="K91" s="102"/>
      <c r="L91" s="102"/>
      <c r="M91" s="69"/>
    </row>
    <row r="92" spans="2:13">
      <c r="G92" s="69"/>
      <c r="H92" s="69"/>
      <c r="I92" s="69"/>
      <c r="J92" s="69"/>
      <c r="K92" s="69"/>
      <c r="L92" s="69"/>
      <c r="M92" s="69"/>
    </row>
    <row r="93" spans="2:13">
      <c r="G93" s="69"/>
      <c r="H93" s="69"/>
      <c r="I93" s="69"/>
      <c r="J93" s="69"/>
      <c r="K93" s="69"/>
      <c r="L93" s="69"/>
      <c r="M93" s="69"/>
    </row>
  </sheetData>
  <mergeCells count="8">
    <mergeCell ref="B32:F32"/>
    <mergeCell ref="B1:L1"/>
    <mergeCell ref="B31:F31"/>
    <mergeCell ref="B2:L2"/>
    <mergeCell ref="B4:L4"/>
    <mergeCell ref="B6:L6"/>
    <mergeCell ref="B8:F8"/>
    <mergeCell ref="B9:F9"/>
  </mergeCells>
  <pageMargins left="0.7" right="0.7" top="0.75" bottom="0.75" header="0.3" footer="0.3"/>
  <pageSetup paperSize="9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39"/>
  <sheetViews>
    <sheetView workbookViewId="0">
      <selection activeCell="F18" sqref="F18"/>
    </sheetView>
  </sheetViews>
  <sheetFormatPr defaultRowHeight="15"/>
  <cols>
    <col min="2" max="2" width="37.7109375" customWidth="1"/>
    <col min="3" max="5" width="25.28515625" customWidth="1"/>
    <col min="6" max="6" width="26.85546875" customWidth="1"/>
    <col min="7" max="8" width="15.7109375" customWidth="1"/>
  </cols>
  <sheetData>
    <row r="1" spans="2:10" ht="18">
      <c r="B1" s="3"/>
      <c r="C1" s="3"/>
      <c r="D1" s="141" t="s">
        <v>35</v>
      </c>
      <c r="E1" s="142"/>
      <c r="F1" s="142"/>
      <c r="G1" s="142"/>
      <c r="H1" s="142"/>
      <c r="I1" s="142"/>
      <c r="J1" s="142"/>
    </row>
    <row r="2" spans="2:10" ht="15.75" customHeight="1">
      <c r="B2" s="111"/>
      <c r="C2" s="111"/>
      <c r="D2" s="111"/>
      <c r="E2" s="111"/>
      <c r="F2" s="111"/>
      <c r="G2" s="111"/>
      <c r="H2" s="111"/>
    </row>
    <row r="3" spans="2:10" ht="18">
      <c r="B3" s="51"/>
      <c r="C3" s="51"/>
      <c r="D3" s="51"/>
      <c r="E3" s="51"/>
      <c r="F3" s="52"/>
      <c r="G3" s="52"/>
      <c r="H3" s="52"/>
    </row>
    <row r="4" spans="2:10" ht="33.75" customHeight="1">
      <c r="B4" s="58" t="s">
        <v>5</v>
      </c>
      <c r="C4" s="27" t="s">
        <v>74</v>
      </c>
      <c r="D4" s="27" t="s">
        <v>75</v>
      </c>
      <c r="E4" s="58" t="s">
        <v>76</v>
      </c>
      <c r="F4" s="27" t="s">
        <v>77</v>
      </c>
      <c r="G4" s="58" t="s">
        <v>23</v>
      </c>
      <c r="H4" s="58" t="s">
        <v>47</v>
      </c>
    </row>
    <row r="5" spans="2:10">
      <c r="B5" s="58" t="s">
        <v>78</v>
      </c>
      <c r="C5" s="58" t="s">
        <v>79</v>
      </c>
      <c r="D5" s="58" t="s">
        <v>80</v>
      </c>
      <c r="E5" s="58" t="s">
        <v>81</v>
      </c>
      <c r="F5" s="58" t="s">
        <v>82</v>
      </c>
      <c r="G5" s="58" t="s">
        <v>33</v>
      </c>
      <c r="H5" s="58" t="s">
        <v>34</v>
      </c>
    </row>
    <row r="6" spans="2:10">
      <c r="B6" s="89" t="s">
        <v>46</v>
      </c>
      <c r="C6" s="90">
        <v>965166.61</v>
      </c>
      <c r="D6" s="90">
        <f>SUM(D7+D9+D11+D13+D15)</f>
        <v>1020782</v>
      </c>
      <c r="E6" s="90">
        <f>SUM(E7+E9+E11+E13+E15)</f>
        <v>1171487</v>
      </c>
      <c r="F6" s="90">
        <f>SUM(F8+F10+F12+F14+F16)</f>
        <v>1315037.22</v>
      </c>
      <c r="G6" s="90">
        <f>F6/C6*100</f>
        <v>136.24976313675003</v>
      </c>
      <c r="H6" s="90">
        <f>F6/E6*100</f>
        <v>112.25367588372725</v>
      </c>
    </row>
    <row r="7" spans="2:10">
      <c r="B7" s="91" t="s">
        <v>15</v>
      </c>
      <c r="C7" s="92">
        <v>767168.53</v>
      </c>
      <c r="D7" s="92">
        <v>826602</v>
      </c>
      <c r="E7" s="92">
        <v>977307</v>
      </c>
      <c r="F7" s="92">
        <v>1027632.72</v>
      </c>
      <c r="G7" s="92">
        <f t="shared" ref="G7:G31" si="0">F7/C7*100</f>
        <v>133.9513652886674</v>
      </c>
      <c r="H7" s="92">
        <f t="shared" ref="H7:H28" si="1">F7/E7*100</f>
        <v>105.14942796889821</v>
      </c>
    </row>
    <row r="8" spans="2:10">
      <c r="B8" s="63" t="s">
        <v>197</v>
      </c>
      <c r="C8" s="64">
        <v>767168.53</v>
      </c>
      <c r="D8" s="104">
        <v>826602</v>
      </c>
      <c r="E8" s="64">
        <v>977307</v>
      </c>
      <c r="F8" s="64">
        <v>1027632.72</v>
      </c>
      <c r="G8" s="102">
        <f t="shared" si="0"/>
        <v>133.9513652886674</v>
      </c>
      <c r="H8" s="102">
        <f t="shared" si="1"/>
        <v>105.14942796889821</v>
      </c>
    </row>
    <row r="9" spans="2:10">
      <c r="B9" s="91" t="s">
        <v>202</v>
      </c>
      <c r="C9" s="92">
        <v>40</v>
      </c>
      <c r="D9" s="92">
        <v>0</v>
      </c>
      <c r="E9" s="92">
        <v>0</v>
      </c>
      <c r="F9" s="92">
        <v>40</v>
      </c>
      <c r="G9" s="92">
        <f t="shared" si="0"/>
        <v>100</v>
      </c>
      <c r="H9" s="92"/>
    </row>
    <row r="10" spans="2:10">
      <c r="B10" s="63" t="s">
        <v>22</v>
      </c>
      <c r="C10" s="64">
        <v>40</v>
      </c>
      <c r="D10" s="64">
        <v>0</v>
      </c>
      <c r="E10" s="64">
        <v>0</v>
      </c>
      <c r="F10" s="64">
        <v>40</v>
      </c>
      <c r="G10" s="102">
        <f t="shared" si="0"/>
        <v>100</v>
      </c>
      <c r="H10" s="102"/>
    </row>
    <row r="11" spans="2:10">
      <c r="B11" s="91" t="s">
        <v>198</v>
      </c>
      <c r="C11" s="92">
        <v>196131.08</v>
      </c>
      <c r="D11" s="92">
        <v>190400</v>
      </c>
      <c r="E11" s="92">
        <v>190400</v>
      </c>
      <c r="F11" s="92">
        <v>283287.5</v>
      </c>
      <c r="G11" s="92">
        <f t="shared" si="0"/>
        <v>144.43784228384408</v>
      </c>
      <c r="H11" s="92">
        <f t="shared" si="1"/>
        <v>148.78545168067228</v>
      </c>
    </row>
    <row r="12" spans="2:10">
      <c r="B12" s="63" t="s">
        <v>199</v>
      </c>
      <c r="C12" s="64">
        <v>196131.08</v>
      </c>
      <c r="D12" s="104">
        <v>190400</v>
      </c>
      <c r="E12" s="64">
        <v>190400</v>
      </c>
      <c r="F12" s="64">
        <v>283287.5</v>
      </c>
      <c r="G12" s="102">
        <f t="shared" si="0"/>
        <v>144.43784228384408</v>
      </c>
      <c r="H12" s="102">
        <f t="shared" si="1"/>
        <v>148.78545168067228</v>
      </c>
    </row>
    <row r="13" spans="2:10">
      <c r="B13" s="91" t="s">
        <v>200</v>
      </c>
      <c r="C13" s="92">
        <v>1327</v>
      </c>
      <c r="D13" s="92">
        <v>3780</v>
      </c>
      <c r="E13" s="92">
        <v>3780</v>
      </c>
      <c r="F13" s="92">
        <v>3727</v>
      </c>
      <c r="G13" s="92">
        <f t="shared" si="0"/>
        <v>280.85908063300678</v>
      </c>
      <c r="H13" s="92">
        <f t="shared" si="1"/>
        <v>98.597883597883595</v>
      </c>
    </row>
    <row r="14" spans="2:10">
      <c r="B14" s="63" t="s">
        <v>201</v>
      </c>
      <c r="C14" s="64">
        <v>1327</v>
      </c>
      <c r="D14" s="104">
        <v>3780</v>
      </c>
      <c r="E14" s="64">
        <v>3780</v>
      </c>
      <c r="F14" s="64">
        <v>3727</v>
      </c>
      <c r="G14" s="102">
        <f t="shared" si="0"/>
        <v>280.85908063300678</v>
      </c>
      <c r="H14" s="102">
        <f t="shared" si="1"/>
        <v>98.597883597883595</v>
      </c>
    </row>
    <row r="15" spans="2:10">
      <c r="B15" s="91" t="s">
        <v>203</v>
      </c>
      <c r="C15" s="92">
        <v>500</v>
      </c>
      <c r="D15" s="92">
        <v>0</v>
      </c>
      <c r="E15" s="92">
        <v>0</v>
      </c>
      <c r="F15" s="92">
        <v>350</v>
      </c>
      <c r="G15" s="92">
        <f t="shared" si="0"/>
        <v>70</v>
      </c>
      <c r="H15" s="92"/>
    </row>
    <row r="16" spans="2:10">
      <c r="B16" s="63" t="s">
        <v>204</v>
      </c>
      <c r="C16" s="64">
        <v>500</v>
      </c>
      <c r="D16" s="64">
        <v>0</v>
      </c>
      <c r="E16" s="64">
        <v>0</v>
      </c>
      <c r="F16" s="64">
        <v>350</v>
      </c>
      <c r="G16" s="102">
        <f t="shared" si="0"/>
        <v>70</v>
      </c>
      <c r="H16" s="102"/>
    </row>
    <row r="17" spans="2:8">
      <c r="B17" s="57"/>
      <c r="C17" s="57"/>
      <c r="D17" s="57"/>
      <c r="E17" s="57"/>
      <c r="F17" s="57"/>
      <c r="G17" s="102"/>
      <c r="H17" s="102"/>
    </row>
    <row r="18" spans="2:8">
      <c r="B18" s="89" t="s">
        <v>45</v>
      </c>
      <c r="C18" s="90">
        <v>956097.7</v>
      </c>
      <c r="D18" s="90">
        <f>SUM(D19+D24+D27+D30)</f>
        <v>1020782</v>
      </c>
      <c r="E18" s="90">
        <f>SUM(E19+E22+E24+E27+E30)</f>
        <v>1171487</v>
      </c>
      <c r="F18" s="90">
        <f>SUM(F19+F22+F24+F27+F30)</f>
        <v>1292121.74</v>
      </c>
      <c r="G18" s="90">
        <f t="shared" si="0"/>
        <v>135.14536642018905</v>
      </c>
      <c r="H18" s="90">
        <f t="shared" si="1"/>
        <v>110.29757393808039</v>
      </c>
    </row>
    <row r="19" spans="2:8">
      <c r="B19" s="91" t="s">
        <v>15</v>
      </c>
      <c r="C19" s="92">
        <v>767168.53</v>
      </c>
      <c r="D19" s="92">
        <v>826602</v>
      </c>
      <c r="E19" s="92">
        <v>977307</v>
      </c>
      <c r="F19" s="92">
        <f>SUM(F20:F21)</f>
        <v>1027632.7200000001</v>
      </c>
      <c r="G19" s="92">
        <f t="shared" si="0"/>
        <v>133.95136528866743</v>
      </c>
      <c r="H19" s="92">
        <f t="shared" si="1"/>
        <v>105.14942796889821</v>
      </c>
    </row>
    <row r="20" spans="2:8">
      <c r="B20" s="63" t="s">
        <v>197</v>
      </c>
      <c r="C20" s="64">
        <v>767168.53</v>
      </c>
      <c r="D20" s="104">
        <v>826602</v>
      </c>
      <c r="E20" s="64">
        <v>977307</v>
      </c>
      <c r="F20" s="64">
        <v>955177.93</v>
      </c>
      <c r="G20" s="102">
        <f t="shared" si="0"/>
        <v>124.5069228791228</v>
      </c>
      <c r="H20" s="102">
        <f t="shared" si="1"/>
        <v>97.735709454654483</v>
      </c>
    </row>
    <row r="21" spans="2:8">
      <c r="B21" s="63" t="s">
        <v>205</v>
      </c>
      <c r="C21" s="64">
        <v>0</v>
      </c>
      <c r="D21" s="64">
        <v>0</v>
      </c>
      <c r="E21" s="64">
        <v>0</v>
      </c>
      <c r="F21" s="64">
        <v>72454.789999999994</v>
      </c>
      <c r="G21" s="102"/>
      <c r="H21" s="102"/>
    </row>
    <row r="22" spans="2:8">
      <c r="B22" s="93" t="s">
        <v>202</v>
      </c>
      <c r="C22" s="92">
        <v>0</v>
      </c>
      <c r="D22" s="92">
        <v>0</v>
      </c>
      <c r="E22" s="92">
        <v>0</v>
      </c>
      <c r="F22" s="92">
        <v>191.14</v>
      </c>
      <c r="G22" s="92"/>
      <c r="H22" s="92"/>
    </row>
    <row r="23" spans="2:8">
      <c r="B23" s="67" t="s">
        <v>22</v>
      </c>
      <c r="C23" s="64">
        <v>0</v>
      </c>
      <c r="D23" s="64">
        <v>0</v>
      </c>
      <c r="E23" s="64">
        <v>0</v>
      </c>
      <c r="F23" s="64">
        <v>191.14</v>
      </c>
      <c r="G23" s="102"/>
      <c r="H23" s="102"/>
    </row>
    <row r="24" spans="2:8" ht="15.75" customHeight="1">
      <c r="B24" s="91" t="s">
        <v>198</v>
      </c>
      <c r="C24" s="92">
        <v>185087.82</v>
      </c>
      <c r="D24" s="92">
        <v>190400</v>
      </c>
      <c r="E24" s="92">
        <v>190400</v>
      </c>
      <c r="F24" s="92">
        <f>SUM(F25:F26)</f>
        <v>259976.55</v>
      </c>
      <c r="G24" s="92">
        <f t="shared" si="0"/>
        <v>140.4611875595055</v>
      </c>
      <c r="H24" s="92">
        <f t="shared" si="1"/>
        <v>136.5423056722689</v>
      </c>
    </row>
    <row r="25" spans="2:8" ht="15.75" customHeight="1">
      <c r="B25" s="63" t="s">
        <v>199</v>
      </c>
      <c r="C25" s="64">
        <v>185087.82</v>
      </c>
      <c r="D25" s="104">
        <v>190400</v>
      </c>
      <c r="E25" s="64">
        <v>190400</v>
      </c>
      <c r="F25" s="64">
        <v>180607.8</v>
      </c>
      <c r="G25" s="102">
        <f t="shared" si="0"/>
        <v>97.579516577590013</v>
      </c>
      <c r="H25" s="102">
        <f t="shared" si="1"/>
        <v>94.857037815126048</v>
      </c>
    </row>
    <row r="26" spans="2:8" ht="15.75" customHeight="1">
      <c r="B26" s="63" t="s">
        <v>206</v>
      </c>
      <c r="C26" s="64">
        <v>0</v>
      </c>
      <c r="D26" s="64">
        <v>0</v>
      </c>
      <c r="E26" s="64">
        <v>0</v>
      </c>
      <c r="F26" s="64">
        <v>79368.75</v>
      </c>
      <c r="G26" s="102"/>
      <c r="H26" s="102"/>
    </row>
    <row r="27" spans="2:8">
      <c r="B27" s="91" t="s">
        <v>200</v>
      </c>
      <c r="C27" s="92">
        <v>2746.42</v>
      </c>
      <c r="D27" s="92">
        <v>3780</v>
      </c>
      <c r="E27" s="92">
        <v>3780</v>
      </c>
      <c r="F27" s="92">
        <f>SUM(F28:F29)</f>
        <v>4187.43</v>
      </c>
      <c r="G27" s="92">
        <f t="shared" si="0"/>
        <v>152.46866830273592</v>
      </c>
      <c r="H27" s="92">
        <f t="shared" si="1"/>
        <v>110.77857142857144</v>
      </c>
    </row>
    <row r="28" spans="2:8">
      <c r="B28" s="63" t="s">
        <v>201</v>
      </c>
      <c r="C28" s="64">
        <v>2746.42</v>
      </c>
      <c r="D28" s="104">
        <v>3780</v>
      </c>
      <c r="E28" s="64">
        <v>3780</v>
      </c>
      <c r="F28" s="64">
        <v>3684.75</v>
      </c>
      <c r="G28" s="102">
        <f t="shared" si="0"/>
        <v>134.16556826705312</v>
      </c>
      <c r="H28" s="102">
        <f t="shared" si="1"/>
        <v>97.480158730158735</v>
      </c>
    </row>
    <row r="29" spans="2:8">
      <c r="B29" s="63" t="s">
        <v>207</v>
      </c>
      <c r="C29" s="64">
        <v>0</v>
      </c>
      <c r="D29" s="64">
        <v>0</v>
      </c>
      <c r="E29" s="64">
        <v>0</v>
      </c>
      <c r="F29" s="64">
        <v>502.68</v>
      </c>
      <c r="G29" s="102"/>
      <c r="H29" s="102"/>
    </row>
    <row r="30" spans="2:8">
      <c r="B30" s="94" t="s">
        <v>203</v>
      </c>
      <c r="C30" s="95">
        <v>1094.93</v>
      </c>
      <c r="D30" s="95">
        <v>0</v>
      </c>
      <c r="E30" s="95">
        <v>0</v>
      </c>
      <c r="F30" s="96">
        <f>SUM(F31:F32)</f>
        <v>133.9</v>
      </c>
      <c r="G30" s="92">
        <f t="shared" si="0"/>
        <v>12.229092270738768</v>
      </c>
      <c r="H30" s="92"/>
    </row>
    <row r="31" spans="2:8">
      <c r="B31" s="11" t="s">
        <v>204</v>
      </c>
      <c r="C31" s="86">
        <v>1094.93</v>
      </c>
      <c r="D31" s="86">
        <v>0</v>
      </c>
      <c r="E31" s="87">
        <v>0</v>
      </c>
      <c r="F31" s="71">
        <v>0</v>
      </c>
      <c r="G31" s="102">
        <f t="shared" si="0"/>
        <v>0</v>
      </c>
      <c r="H31" s="102"/>
    </row>
    <row r="32" spans="2:8">
      <c r="B32" s="88" t="s">
        <v>208</v>
      </c>
      <c r="C32" s="86">
        <v>0</v>
      </c>
      <c r="D32" s="86">
        <v>0</v>
      </c>
      <c r="E32" s="87">
        <v>0</v>
      </c>
      <c r="F32" s="101">
        <v>133.9</v>
      </c>
      <c r="G32" s="102">
        <v>0</v>
      </c>
      <c r="H32" s="102"/>
    </row>
    <row r="33" spans="2:11">
      <c r="B33" s="7"/>
      <c r="C33" s="5"/>
      <c r="D33" s="5"/>
      <c r="E33" s="6"/>
      <c r="F33" s="29"/>
      <c r="G33" s="102"/>
      <c r="H33" s="102"/>
    </row>
    <row r="34" spans="2:11">
      <c r="B34" s="97"/>
      <c r="C34" s="98"/>
      <c r="D34" s="98"/>
      <c r="E34" s="99"/>
    </row>
    <row r="35" spans="2:11">
      <c r="B35" s="100"/>
      <c r="C35" s="98"/>
      <c r="D35" s="98"/>
      <c r="E35" s="99"/>
    </row>
    <row r="37" spans="2:11" ht="15" customHeight="1"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2:11">
      <c r="B38" s="31"/>
      <c r="C38" s="31"/>
      <c r="D38" s="31"/>
      <c r="E38" s="31"/>
      <c r="F38" s="31"/>
      <c r="G38" s="31"/>
      <c r="H38" s="31"/>
      <c r="I38" s="31"/>
      <c r="J38" s="31"/>
      <c r="K38" s="31"/>
    </row>
    <row r="39" spans="2:11">
      <c r="B39" s="31"/>
      <c r="C39" s="31"/>
      <c r="D39" s="31"/>
      <c r="E39" s="31"/>
      <c r="F39" s="31"/>
      <c r="G39" s="31"/>
      <c r="H39" s="31"/>
      <c r="I39" s="31"/>
      <c r="J39" s="31"/>
      <c r="K39" s="31"/>
    </row>
  </sheetData>
  <mergeCells count="2">
    <mergeCell ref="B2:H2"/>
    <mergeCell ref="D1:J1"/>
  </mergeCells>
  <pageMargins left="0.7" right="0.7" top="0.75" bottom="0.75" header="0.3" footer="0.3"/>
  <pageSetup paperSize="9"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H17"/>
  <sheetViews>
    <sheetView workbookViewId="0">
      <selection activeCell="C8" sqref="C8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3"/>
      <c r="C1" s="3"/>
      <c r="D1" s="3"/>
      <c r="E1" s="3"/>
      <c r="F1" s="4"/>
      <c r="G1" s="4"/>
      <c r="H1" s="4"/>
    </row>
    <row r="2" spans="2:8" ht="15.75" customHeight="1">
      <c r="B2" s="111" t="s">
        <v>36</v>
      </c>
      <c r="C2" s="111"/>
      <c r="D2" s="111"/>
      <c r="E2" s="111"/>
      <c r="F2" s="111"/>
      <c r="G2" s="111"/>
      <c r="H2" s="111"/>
    </row>
    <row r="3" spans="2:8" ht="18">
      <c r="B3" s="51"/>
      <c r="C3" s="51"/>
      <c r="D3" s="51"/>
      <c r="E3" s="51"/>
      <c r="F3" s="52"/>
      <c r="G3" s="52"/>
      <c r="H3" s="52"/>
    </row>
    <row r="4" spans="2:8" ht="25.5">
      <c r="B4" s="36" t="s">
        <v>5</v>
      </c>
      <c r="C4" s="36" t="s">
        <v>209</v>
      </c>
      <c r="D4" s="36" t="s">
        <v>66</v>
      </c>
      <c r="E4" s="36" t="s">
        <v>67</v>
      </c>
      <c r="F4" s="36" t="s">
        <v>210</v>
      </c>
      <c r="G4" s="36" t="s">
        <v>23</v>
      </c>
      <c r="H4" s="36" t="s">
        <v>47</v>
      </c>
    </row>
    <row r="5" spans="2:8">
      <c r="B5" s="40">
        <v>1</v>
      </c>
      <c r="C5" s="40">
        <v>2</v>
      </c>
      <c r="D5" s="40">
        <v>3</v>
      </c>
      <c r="E5" s="40">
        <v>4</v>
      </c>
      <c r="F5" s="40">
        <v>5</v>
      </c>
      <c r="G5" s="40" t="s">
        <v>33</v>
      </c>
      <c r="H5" s="40" t="s">
        <v>34</v>
      </c>
    </row>
    <row r="6" spans="2:8" ht="15.75" customHeight="1">
      <c r="B6" s="7" t="s">
        <v>45</v>
      </c>
      <c r="C6" s="85">
        <v>956097.7</v>
      </c>
      <c r="D6" s="85">
        <v>1020782</v>
      </c>
      <c r="E6" s="85">
        <v>1171487</v>
      </c>
      <c r="F6" s="107">
        <v>1292121.74</v>
      </c>
      <c r="G6" s="106">
        <f>F6/C6*100</f>
        <v>135.14536642018905</v>
      </c>
      <c r="H6" s="106">
        <f>F6/E6*100</f>
        <v>110.29757393808039</v>
      </c>
    </row>
    <row r="7" spans="2:8" ht="15.75" customHeight="1">
      <c r="B7" s="11" t="s">
        <v>214</v>
      </c>
      <c r="C7" s="86">
        <v>956097.7</v>
      </c>
      <c r="D7" s="86">
        <v>1020782</v>
      </c>
      <c r="E7" s="86">
        <v>1171487</v>
      </c>
      <c r="F7" s="108">
        <v>1292121.74</v>
      </c>
      <c r="G7" s="105">
        <f>F7/C7*100</f>
        <v>135.14536642018905</v>
      </c>
      <c r="H7" s="105">
        <f>F7/E7*100</f>
        <v>110.29757393808039</v>
      </c>
    </row>
    <row r="8" spans="2:8">
      <c r="B8" s="13"/>
      <c r="C8" s="5"/>
      <c r="D8" s="5"/>
      <c r="E8" s="5"/>
      <c r="F8" s="29"/>
      <c r="G8" s="29"/>
      <c r="H8" s="29"/>
    </row>
    <row r="9" spans="2:8">
      <c r="B9" s="18"/>
      <c r="C9" s="5"/>
      <c r="D9" s="5"/>
      <c r="E9" s="5"/>
      <c r="F9" s="29"/>
      <c r="G9" s="29"/>
      <c r="H9" s="29"/>
    </row>
    <row r="10" spans="2:8">
      <c r="B10" s="12"/>
      <c r="C10" s="5"/>
      <c r="D10" s="5"/>
      <c r="E10" s="5"/>
      <c r="F10" s="29"/>
      <c r="G10" s="29"/>
      <c r="H10" s="29"/>
    </row>
    <row r="11" spans="2:8">
      <c r="B11" s="7"/>
      <c r="C11" s="5"/>
      <c r="D11" s="5"/>
      <c r="E11" s="6"/>
      <c r="F11" s="29"/>
      <c r="G11" s="29"/>
      <c r="H11" s="29"/>
    </row>
    <row r="12" spans="2:8">
      <c r="B12" s="21"/>
      <c r="C12" s="5"/>
      <c r="D12" s="5"/>
      <c r="E12" s="6"/>
      <c r="F12" s="29"/>
      <c r="G12" s="29"/>
      <c r="H12" s="29"/>
    </row>
    <row r="13" spans="2:8">
      <c r="B13" s="11"/>
      <c r="C13" s="5"/>
      <c r="D13" s="5"/>
      <c r="E13" s="6"/>
      <c r="F13" s="29"/>
      <c r="G13" s="29"/>
      <c r="H13" s="29"/>
    </row>
    <row r="15" spans="2:8">
      <c r="B15" s="31"/>
      <c r="C15" s="31"/>
      <c r="D15" s="31"/>
      <c r="E15" s="31"/>
      <c r="F15" s="31"/>
      <c r="G15" s="31"/>
      <c r="H15" s="31"/>
    </row>
    <row r="16" spans="2:8">
      <c r="B16" s="31"/>
      <c r="C16" s="31"/>
      <c r="D16" s="31"/>
      <c r="E16" s="31"/>
      <c r="F16" s="31"/>
      <c r="G16" s="31"/>
      <c r="H16" s="31"/>
    </row>
    <row r="17" spans="2:8">
      <c r="B17" s="31"/>
      <c r="C17" s="31"/>
      <c r="D17" s="31"/>
      <c r="E17" s="31"/>
      <c r="F17" s="31"/>
      <c r="G17" s="31"/>
      <c r="H17" s="31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H28"/>
  <sheetViews>
    <sheetView workbookViewId="0">
      <selection activeCell="L12" sqref="L12"/>
    </sheetView>
  </sheetViews>
  <sheetFormatPr defaultRowHeight="15"/>
  <cols>
    <col min="2" max="2" width="37.7109375" customWidth="1"/>
    <col min="3" max="6" width="25.28515625" customWidth="1"/>
    <col min="7" max="8" width="15.7109375" customWidth="1"/>
  </cols>
  <sheetData>
    <row r="1" spans="2:8" ht="18">
      <c r="B1" s="3"/>
      <c r="C1" s="3"/>
      <c r="D1" s="3"/>
      <c r="E1" s="3"/>
      <c r="F1" s="4"/>
      <c r="G1" s="4"/>
      <c r="H1" s="4"/>
    </row>
    <row r="2" spans="2:8" ht="15.75" customHeight="1">
      <c r="B2" s="111" t="s">
        <v>42</v>
      </c>
      <c r="C2" s="111"/>
      <c r="D2" s="111"/>
      <c r="E2" s="111"/>
      <c r="F2" s="111"/>
      <c r="G2" s="111"/>
      <c r="H2" s="111"/>
    </row>
    <row r="3" spans="2:8" ht="18">
      <c r="B3" s="51"/>
      <c r="C3" s="51"/>
      <c r="D3" s="51"/>
      <c r="E3" s="51"/>
      <c r="F3" s="52"/>
      <c r="G3" s="52"/>
      <c r="H3" s="52"/>
    </row>
    <row r="4" spans="2:8" ht="25.5">
      <c r="B4" s="36" t="s">
        <v>5</v>
      </c>
      <c r="C4" s="36" t="s">
        <v>61</v>
      </c>
      <c r="D4" s="36" t="s">
        <v>56</v>
      </c>
      <c r="E4" s="36" t="s">
        <v>57</v>
      </c>
      <c r="F4" s="36" t="s">
        <v>58</v>
      </c>
      <c r="G4" s="36" t="s">
        <v>23</v>
      </c>
      <c r="H4" s="36" t="s">
        <v>47</v>
      </c>
    </row>
    <row r="5" spans="2:8">
      <c r="B5" s="36">
        <v>1</v>
      </c>
      <c r="C5" s="36">
        <v>2</v>
      </c>
      <c r="D5" s="36">
        <v>3</v>
      </c>
      <c r="E5" s="36">
        <v>4</v>
      </c>
      <c r="F5" s="36">
        <v>5</v>
      </c>
      <c r="G5" s="36" t="s">
        <v>33</v>
      </c>
      <c r="H5" s="36" t="s">
        <v>34</v>
      </c>
    </row>
    <row r="6" spans="2:8">
      <c r="B6" s="7" t="s">
        <v>43</v>
      </c>
      <c r="C6" s="5"/>
      <c r="D6" s="5"/>
      <c r="E6" s="6"/>
      <c r="F6" s="29"/>
      <c r="G6" s="29"/>
      <c r="H6" s="29"/>
    </row>
    <row r="7" spans="2:8">
      <c r="B7" s="7" t="s">
        <v>15</v>
      </c>
      <c r="C7" s="5"/>
      <c r="D7" s="5"/>
      <c r="E7" s="5"/>
      <c r="F7" s="29"/>
      <c r="G7" s="29"/>
      <c r="H7" s="29"/>
    </row>
    <row r="8" spans="2:8">
      <c r="B8" s="19" t="s">
        <v>16</v>
      </c>
      <c r="C8" s="5"/>
      <c r="D8" s="5"/>
      <c r="E8" s="5"/>
      <c r="F8" s="29"/>
      <c r="G8" s="29"/>
      <c r="H8" s="29"/>
    </row>
    <row r="9" spans="2:8">
      <c r="B9" s="20" t="s">
        <v>17</v>
      </c>
      <c r="C9" s="5"/>
      <c r="D9" s="5"/>
      <c r="E9" s="5"/>
      <c r="F9" s="29"/>
      <c r="G9" s="29"/>
      <c r="H9" s="29"/>
    </row>
    <row r="10" spans="2:8">
      <c r="B10" s="20" t="s">
        <v>18</v>
      </c>
      <c r="C10" s="5"/>
      <c r="D10" s="5"/>
      <c r="E10" s="5"/>
      <c r="F10" s="29"/>
      <c r="G10" s="29"/>
      <c r="H10" s="29"/>
    </row>
    <row r="11" spans="2:8">
      <c r="B11" s="7" t="s">
        <v>19</v>
      </c>
      <c r="C11" s="5"/>
      <c r="D11" s="5"/>
      <c r="E11" s="6"/>
      <c r="F11" s="29"/>
      <c r="G11" s="29"/>
      <c r="H11" s="29"/>
    </row>
    <row r="12" spans="2:8">
      <c r="B12" s="21" t="s">
        <v>20</v>
      </c>
      <c r="C12" s="5"/>
      <c r="D12" s="5"/>
      <c r="E12" s="6"/>
      <c r="F12" s="29"/>
      <c r="G12" s="29"/>
      <c r="H12" s="29"/>
    </row>
    <row r="13" spans="2:8">
      <c r="B13" s="7" t="s">
        <v>21</v>
      </c>
      <c r="C13" s="5"/>
      <c r="D13" s="5"/>
      <c r="E13" s="6"/>
      <c r="F13" s="29"/>
      <c r="G13" s="29"/>
      <c r="H13" s="29"/>
    </row>
    <row r="14" spans="2:8">
      <c r="B14" s="21" t="s">
        <v>22</v>
      </c>
      <c r="C14" s="5"/>
      <c r="D14" s="5"/>
      <c r="E14" s="6"/>
      <c r="F14" s="29"/>
      <c r="G14" s="29"/>
      <c r="H14" s="29"/>
    </row>
    <row r="15" spans="2:8">
      <c r="B15" s="11" t="s">
        <v>13</v>
      </c>
      <c r="C15" s="5"/>
      <c r="D15" s="5"/>
      <c r="E15" s="6"/>
      <c r="F15" s="29"/>
      <c r="G15" s="29"/>
      <c r="H15" s="29"/>
    </row>
    <row r="16" spans="2:8">
      <c r="B16" s="21"/>
      <c r="C16" s="5"/>
      <c r="D16" s="5"/>
      <c r="E16" s="6"/>
      <c r="F16" s="29"/>
      <c r="G16" s="29"/>
      <c r="H16" s="29"/>
    </row>
    <row r="17" spans="2:8" ht="15.75" customHeight="1">
      <c r="B17" s="7" t="s">
        <v>44</v>
      </c>
      <c r="C17" s="5"/>
      <c r="D17" s="5"/>
      <c r="E17" s="6"/>
      <c r="F17" s="29"/>
      <c r="G17" s="29"/>
      <c r="H17" s="29"/>
    </row>
    <row r="18" spans="2:8" ht="15.75" customHeight="1">
      <c r="B18" s="7" t="s">
        <v>15</v>
      </c>
      <c r="C18" s="5"/>
      <c r="D18" s="5"/>
      <c r="E18" s="5"/>
      <c r="F18" s="29"/>
      <c r="G18" s="29"/>
      <c r="H18" s="29"/>
    </row>
    <row r="19" spans="2:8">
      <c r="B19" s="19" t="s">
        <v>16</v>
      </c>
      <c r="C19" s="5"/>
      <c r="D19" s="5"/>
      <c r="E19" s="5"/>
      <c r="F19" s="29"/>
      <c r="G19" s="29"/>
      <c r="H19" s="29"/>
    </row>
    <row r="20" spans="2:8">
      <c r="B20" s="20" t="s">
        <v>17</v>
      </c>
      <c r="C20" s="5"/>
      <c r="D20" s="5"/>
      <c r="E20" s="5"/>
      <c r="F20" s="29"/>
      <c r="G20" s="29"/>
      <c r="H20" s="29"/>
    </row>
    <row r="21" spans="2:8">
      <c r="B21" s="20" t="s">
        <v>18</v>
      </c>
      <c r="C21" s="5"/>
      <c r="D21" s="5"/>
      <c r="E21" s="5"/>
      <c r="F21" s="29"/>
      <c r="G21" s="29"/>
      <c r="H21" s="29"/>
    </row>
    <row r="22" spans="2:8">
      <c r="B22" s="7" t="s">
        <v>19</v>
      </c>
      <c r="C22" s="5"/>
      <c r="D22" s="5"/>
      <c r="E22" s="6"/>
      <c r="F22" s="29"/>
      <c r="G22" s="29"/>
      <c r="H22" s="29"/>
    </row>
    <row r="23" spans="2:8">
      <c r="B23" s="21" t="s">
        <v>20</v>
      </c>
      <c r="C23" s="5"/>
      <c r="D23" s="5"/>
      <c r="E23" s="6"/>
      <c r="F23" s="29"/>
      <c r="G23" s="29"/>
      <c r="H23" s="29"/>
    </row>
    <row r="24" spans="2:8">
      <c r="B24" s="7" t="s">
        <v>21</v>
      </c>
      <c r="C24" s="5"/>
      <c r="D24" s="5"/>
      <c r="E24" s="6"/>
      <c r="F24" s="29"/>
      <c r="G24" s="29"/>
      <c r="H24" s="29"/>
    </row>
    <row r="25" spans="2:8">
      <c r="B25" s="21" t="s">
        <v>22</v>
      </c>
      <c r="C25" s="5"/>
      <c r="D25" s="5"/>
      <c r="E25" s="6"/>
      <c r="F25" s="29"/>
      <c r="G25" s="29"/>
      <c r="H25" s="29"/>
    </row>
    <row r="26" spans="2:8">
      <c r="B26" s="11" t="s">
        <v>13</v>
      </c>
      <c r="C26" s="5"/>
      <c r="D26" s="5"/>
      <c r="E26" s="6"/>
      <c r="F26" s="29"/>
      <c r="G26" s="29"/>
      <c r="H26" s="29"/>
    </row>
    <row r="28" spans="2:8">
      <c r="B28" s="43"/>
      <c r="C28" s="43"/>
      <c r="D28" s="43"/>
      <c r="E28" s="43"/>
      <c r="F28" s="43"/>
      <c r="G28" s="43"/>
      <c r="H28" s="43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L22"/>
  <sheetViews>
    <sheetView workbookViewId="0">
      <selection activeCell="J10" sqref="J10"/>
    </sheetView>
  </sheetViews>
  <sheetFormatPr defaultRowHeight="1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5.75" customHeight="1">
      <c r="B2" s="111" t="s">
        <v>9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2:12" ht="18">
      <c r="B3" s="51"/>
      <c r="C3" s="51"/>
      <c r="D3" s="51"/>
      <c r="E3" s="51"/>
      <c r="F3" s="51"/>
      <c r="G3" s="51"/>
      <c r="H3" s="51"/>
      <c r="I3" s="51"/>
      <c r="J3" s="52"/>
      <c r="K3" s="52"/>
      <c r="L3" s="52"/>
    </row>
    <row r="4" spans="2:12" ht="18" customHeight="1">
      <c r="B4" s="111" t="s">
        <v>50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</row>
    <row r="5" spans="2:12" ht="15.75" customHeight="1">
      <c r="B5" s="111" t="s">
        <v>37</v>
      </c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2:12" ht="18">
      <c r="B6" s="51"/>
      <c r="C6" s="51"/>
      <c r="D6" s="51"/>
      <c r="E6" s="51"/>
      <c r="F6" s="51"/>
      <c r="G6" s="51"/>
      <c r="H6" s="51"/>
      <c r="I6" s="51"/>
      <c r="J6" s="52"/>
      <c r="K6" s="52"/>
      <c r="L6" s="52"/>
    </row>
    <row r="7" spans="2:12" ht="25.5" customHeight="1">
      <c r="B7" s="145" t="s">
        <v>5</v>
      </c>
      <c r="C7" s="146"/>
      <c r="D7" s="146"/>
      <c r="E7" s="146"/>
      <c r="F7" s="147"/>
      <c r="G7" s="41" t="s">
        <v>61</v>
      </c>
      <c r="H7" s="41" t="s">
        <v>56</v>
      </c>
      <c r="I7" s="41" t="s">
        <v>57</v>
      </c>
      <c r="J7" s="41" t="s">
        <v>58</v>
      </c>
      <c r="K7" s="41" t="s">
        <v>23</v>
      </c>
      <c r="L7" s="41" t="s">
        <v>47</v>
      </c>
    </row>
    <row r="8" spans="2:12">
      <c r="B8" s="145">
        <v>1</v>
      </c>
      <c r="C8" s="146"/>
      <c r="D8" s="146"/>
      <c r="E8" s="146"/>
      <c r="F8" s="147"/>
      <c r="G8" s="42">
        <v>2</v>
      </c>
      <c r="H8" s="42">
        <v>3</v>
      </c>
      <c r="I8" s="42">
        <v>4</v>
      </c>
      <c r="J8" s="42">
        <v>5</v>
      </c>
      <c r="K8" s="42" t="s">
        <v>33</v>
      </c>
      <c r="L8" s="42" t="s">
        <v>34</v>
      </c>
    </row>
    <row r="9" spans="2:12" ht="25.5">
      <c r="B9" s="7">
        <v>8</v>
      </c>
      <c r="C9" s="7"/>
      <c r="D9" s="7"/>
      <c r="E9" s="7"/>
      <c r="F9" s="7" t="s">
        <v>6</v>
      </c>
      <c r="G9" s="5"/>
      <c r="H9" s="5"/>
      <c r="I9" s="5"/>
      <c r="J9" s="29"/>
      <c r="K9" s="29"/>
      <c r="L9" s="29"/>
    </row>
    <row r="10" spans="2:12">
      <c r="B10" s="7"/>
      <c r="C10" s="11">
        <v>84</v>
      </c>
      <c r="D10" s="11"/>
      <c r="E10" s="11"/>
      <c r="F10" s="11" t="s">
        <v>11</v>
      </c>
      <c r="G10" s="5"/>
      <c r="H10" s="5"/>
      <c r="I10" s="5"/>
      <c r="J10" s="29"/>
      <c r="K10" s="29"/>
      <c r="L10" s="29"/>
    </row>
    <row r="11" spans="2:12" ht="51">
      <c r="B11" s="8"/>
      <c r="C11" s="8"/>
      <c r="D11" s="8">
        <v>841</v>
      </c>
      <c r="E11" s="8"/>
      <c r="F11" s="22" t="s">
        <v>38</v>
      </c>
      <c r="G11" s="5"/>
      <c r="H11" s="5"/>
      <c r="I11" s="5"/>
      <c r="J11" s="29"/>
      <c r="K11" s="29"/>
      <c r="L11" s="29"/>
    </row>
    <row r="12" spans="2:12" ht="25.5">
      <c r="B12" s="8"/>
      <c r="C12" s="8"/>
      <c r="D12" s="8"/>
      <c r="E12" s="8">
        <v>8413</v>
      </c>
      <c r="F12" s="22" t="s">
        <v>39</v>
      </c>
      <c r="G12" s="5"/>
      <c r="H12" s="5"/>
      <c r="I12" s="5"/>
      <c r="J12" s="29"/>
      <c r="K12" s="29"/>
      <c r="L12" s="29"/>
    </row>
    <row r="13" spans="2:12">
      <c r="B13" s="8"/>
      <c r="C13" s="8"/>
      <c r="D13" s="8"/>
      <c r="E13" s="9" t="s">
        <v>18</v>
      </c>
      <c r="F13" s="13"/>
      <c r="G13" s="5"/>
      <c r="H13" s="5"/>
      <c r="I13" s="5"/>
      <c r="J13" s="29"/>
      <c r="K13" s="29"/>
      <c r="L13" s="29"/>
    </row>
    <row r="14" spans="2:12" ht="25.5">
      <c r="B14" s="10">
        <v>5</v>
      </c>
      <c r="C14" s="10"/>
      <c r="D14" s="10"/>
      <c r="E14" s="10"/>
      <c r="F14" s="14" t="s">
        <v>7</v>
      </c>
      <c r="G14" s="5"/>
      <c r="H14" s="5"/>
      <c r="I14" s="5"/>
      <c r="J14" s="29"/>
      <c r="K14" s="29"/>
      <c r="L14" s="29"/>
    </row>
    <row r="15" spans="2:12" ht="25.5">
      <c r="B15" s="11"/>
      <c r="C15" s="11">
        <v>54</v>
      </c>
      <c r="D15" s="11"/>
      <c r="E15" s="11"/>
      <c r="F15" s="15" t="s">
        <v>12</v>
      </c>
      <c r="G15" s="5"/>
      <c r="H15" s="5"/>
      <c r="I15" s="6"/>
      <c r="J15" s="29"/>
      <c r="K15" s="29"/>
      <c r="L15" s="29"/>
    </row>
    <row r="16" spans="2:12" ht="63.75">
      <c r="B16" s="11"/>
      <c r="C16" s="11"/>
      <c r="D16" s="11">
        <v>541</v>
      </c>
      <c r="E16" s="22"/>
      <c r="F16" s="22" t="s">
        <v>40</v>
      </c>
      <c r="G16" s="5"/>
      <c r="H16" s="5"/>
      <c r="I16" s="6"/>
      <c r="J16" s="29"/>
      <c r="K16" s="29"/>
      <c r="L16" s="29"/>
    </row>
    <row r="17" spans="2:12" ht="38.25">
      <c r="B17" s="11"/>
      <c r="C17" s="11"/>
      <c r="D17" s="11"/>
      <c r="E17" s="22">
        <v>5413</v>
      </c>
      <c r="F17" s="22" t="s">
        <v>41</v>
      </c>
      <c r="G17" s="5"/>
      <c r="H17" s="5"/>
      <c r="I17" s="6"/>
      <c r="J17" s="29"/>
      <c r="K17" s="29"/>
      <c r="L17" s="29"/>
    </row>
    <row r="18" spans="2:12">
      <c r="B18" s="12"/>
      <c r="C18" s="10"/>
      <c r="D18" s="10"/>
      <c r="E18" s="10"/>
      <c r="F18" s="14" t="s">
        <v>18</v>
      </c>
      <c r="G18" s="5"/>
      <c r="H18" s="5"/>
      <c r="I18" s="5"/>
      <c r="J18" s="29"/>
      <c r="K18" s="29"/>
      <c r="L18" s="29"/>
    </row>
    <row r="20" spans="2:12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2:12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2:12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6079D-C26B-4663-92CF-351441EA127B}">
  <dimension ref="A1:L123"/>
  <sheetViews>
    <sheetView tabSelected="1" topLeftCell="A119" workbookViewId="0">
      <selection activeCell="H10" sqref="H10:H13"/>
    </sheetView>
  </sheetViews>
  <sheetFormatPr defaultRowHeight="15"/>
  <cols>
    <col min="1" max="1" width="23.28515625" customWidth="1"/>
    <col min="2" max="2" width="25" customWidth="1"/>
    <col min="3" max="3" width="8.140625" customWidth="1"/>
    <col min="4" max="4" width="7.5703125" customWidth="1"/>
    <col min="5" max="5" width="7" customWidth="1"/>
    <col min="6" max="6" width="31.85546875" customWidth="1"/>
    <col min="7" max="7" width="18.42578125" customWidth="1"/>
    <col min="8" max="8" width="21.5703125" customWidth="1"/>
    <col min="9" max="9" width="17.28515625" customWidth="1"/>
    <col min="10" max="10" width="12.42578125" customWidth="1"/>
  </cols>
  <sheetData>
    <row r="1" spans="1:12" ht="18.75">
      <c r="D1" s="148"/>
      <c r="E1" s="148"/>
      <c r="F1" s="148"/>
      <c r="G1" s="148"/>
      <c r="H1" s="148"/>
      <c r="I1" s="148"/>
      <c r="J1" s="148"/>
      <c r="K1" s="148"/>
      <c r="L1" s="148"/>
    </row>
    <row r="2" spans="1:12" ht="30" customHeight="1">
      <c r="B2" s="148" t="s">
        <v>8</v>
      </c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ht="30" customHeight="1">
      <c r="C3" s="150" t="s">
        <v>215</v>
      </c>
      <c r="D3" s="150"/>
      <c r="E3" s="150"/>
      <c r="F3" s="150"/>
      <c r="G3" s="150"/>
      <c r="H3" s="150"/>
      <c r="I3" s="150"/>
      <c r="J3" s="150"/>
      <c r="K3" s="151"/>
      <c r="L3" s="151"/>
    </row>
    <row r="4" spans="1:12" ht="30" customHeight="1">
      <c r="C4" s="149"/>
      <c r="D4" s="149"/>
      <c r="E4" s="149"/>
      <c r="F4" s="149"/>
      <c r="G4" s="149"/>
      <c r="H4" s="149"/>
      <c r="I4" s="151"/>
      <c r="J4" s="151"/>
      <c r="K4" s="151"/>
      <c r="L4" s="151"/>
    </row>
    <row r="5" spans="1:12" ht="15.75" customHeight="1">
      <c r="C5" s="152"/>
      <c r="I5" s="153"/>
      <c r="J5" s="153"/>
      <c r="K5" s="153"/>
      <c r="L5" s="153"/>
    </row>
    <row r="6" spans="1:12" ht="15.75" customHeight="1">
      <c r="C6" s="154"/>
      <c r="D6" s="154"/>
      <c r="E6" s="154"/>
      <c r="F6" s="154"/>
      <c r="G6" s="154"/>
      <c r="H6" s="154"/>
    </row>
    <row r="7" spans="1:12" ht="79.5" customHeight="1">
      <c r="A7" s="155" t="s">
        <v>216</v>
      </c>
      <c r="B7" s="156"/>
      <c r="C7" s="157"/>
      <c r="D7" s="157"/>
      <c r="E7" s="157"/>
      <c r="F7" s="158" t="s">
        <v>217</v>
      </c>
      <c r="G7" s="159" t="s">
        <v>218</v>
      </c>
      <c r="H7" s="160" t="s">
        <v>219</v>
      </c>
      <c r="I7" s="161" t="s">
        <v>220</v>
      </c>
      <c r="J7" s="161" t="s">
        <v>23</v>
      </c>
    </row>
    <row r="8" spans="1:12">
      <c r="A8" s="162">
        <v>1</v>
      </c>
      <c r="B8" s="163"/>
      <c r="C8" s="163"/>
      <c r="D8" s="163"/>
      <c r="E8" s="163"/>
      <c r="F8" s="164"/>
      <c r="G8" s="165">
        <v>2</v>
      </c>
      <c r="H8" s="166">
        <v>3</v>
      </c>
      <c r="I8" s="166">
        <v>4</v>
      </c>
      <c r="J8" s="167">
        <v>5</v>
      </c>
    </row>
    <row r="9" spans="1:12" ht="63" customHeight="1">
      <c r="A9" s="168" t="s">
        <v>221</v>
      </c>
      <c r="B9" s="168" t="s">
        <v>222</v>
      </c>
      <c r="C9" s="169" t="s">
        <v>223</v>
      </c>
      <c r="D9" s="169" t="s">
        <v>224</v>
      </c>
      <c r="E9" s="169" t="s">
        <v>225</v>
      </c>
      <c r="F9" s="170" t="s">
        <v>226</v>
      </c>
      <c r="G9" s="171">
        <v>1020782</v>
      </c>
      <c r="H9" s="172">
        <v>1171487</v>
      </c>
      <c r="I9" s="172">
        <v>1292121.74</v>
      </c>
      <c r="J9" s="173">
        <f>I9/H9*100</f>
        <v>110.29757393808039</v>
      </c>
    </row>
    <row r="10" spans="1:12" ht="45.75" customHeight="1">
      <c r="A10" s="168" t="s">
        <v>227</v>
      </c>
      <c r="B10" s="168" t="s">
        <v>228</v>
      </c>
      <c r="C10" s="174">
        <v>11</v>
      </c>
      <c r="D10" s="175"/>
      <c r="E10" s="175"/>
      <c r="F10" s="176" t="s">
        <v>229</v>
      </c>
      <c r="G10" s="176"/>
      <c r="H10" s="176"/>
      <c r="I10" s="176"/>
      <c r="J10" s="176"/>
    </row>
    <row r="11" spans="1:12" ht="52.5" customHeight="1">
      <c r="A11" s="177" t="s">
        <v>230</v>
      </c>
      <c r="B11" s="168" t="s">
        <v>231</v>
      </c>
      <c r="C11" s="178"/>
      <c r="D11" s="179"/>
      <c r="E11" s="179"/>
      <c r="F11" s="180"/>
      <c r="G11" s="180"/>
      <c r="H11" s="180"/>
      <c r="I11" s="180"/>
      <c r="J11" s="180"/>
    </row>
    <row r="12" spans="1:12" ht="31.5" customHeight="1">
      <c r="A12" s="168" t="s">
        <v>232</v>
      </c>
      <c r="B12" s="168" t="s">
        <v>233</v>
      </c>
      <c r="C12" s="178"/>
      <c r="D12" s="180"/>
      <c r="E12" s="180"/>
      <c r="F12" s="180"/>
      <c r="G12" s="180"/>
      <c r="H12" s="180"/>
      <c r="I12" s="180"/>
      <c r="J12" s="180"/>
    </row>
    <row r="13" spans="1:12" ht="29.25" customHeight="1">
      <c r="A13" s="181" t="s">
        <v>234</v>
      </c>
      <c r="B13" s="182"/>
      <c r="C13" s="183"/>
      <c r="D13" s="184"/>
      <c r="E13" s="184"/>
      <c r="F13" s="184"/>
      <c r="G13" s="184"/>
      <c r="H13" s="184"/>
      <c r="I13" s="184"/>
      <c r="J13" s="184"/>
    </row>
    <row r="14" spans="1:12">
      <c r="A14" s="185"/>
      <c r="B14" s="186"/>
      <c r="C14" s="187"/>
      <c r="D14" s="188">
        <v>3</v>
      </c>
      <c r="E14" s="188"/>
      <c r="F14" s="189" t="s">
        <v>101</v>
      </c>
      <c r="G14" s="190">
        <v>826602</v>
      </c>
      <c r="H14" s="190">
        <f>SUM(H15+H24+H42+H44)</f>
        <v>977307</v>
      </c>
      <c r="I14" s="190">
        <v>955177.93</v>
      </c>
      <c r="J14" s="173">
        <f>I14/H14*100</f>
        <v>97.735709454654483</v>
      </c>
    </row>
    <row r="15" spans="1:12">
      <c r="A15" s="185"/>
      <c r="B15" s="186"/>
      <c r="C15" s="187"/>
      <c r="D15" s="188">
        <v>31</v>
      </c>
      <c r="E15" s="188"/>
      <c r="F15" s="189" t="s">
        <v>3</v>
      </c>
      <c r="G15" s="190">
        <v>655265</v>
      </c>
      <c r="H15" s="190">
        <f>SUM(H16+H20+H22)</f>
        <v>827675</v>
      </c>
      <c r="I15" s="190">
        <v>827673.64</v>
      </c>
      <c r="J15" s="173">
        <f>I15/H15*100</f>
        <v>99.999835684296386</v>
      </c>
    </row>
    <row r="16" spans="1:12">
      <c r="A16" s="185"/>
      <c r="B16" s="186"/>
      <c r="C16" s="187"/>
      <c r="D16" s="189">
        <v>311</v>
      </c>
      <c r="E16" s="188"/>
      <c r="F16" s="189" t="s">
        <v>104</v>
      </c>
      <c r="G16" s="190">
        <v>536200</v>
      </c>
      <c r="H16" s="190">
        <v>708610</v>
      </c>
      <c r="I16" s="190">
        <v>679210.55</v>
      </c>
      <c r="J16" s="173">
        <f>I16/H16*100</f>
        <v>95.851109919419713</v>
      </c>
    </row>
    <row r="17" spans="1:10">
      <c r="A17" s="185"/>
      <c r="B17" s="186"/>
      <c r="C17" s="187"/>
      <c r="D17" s="189"/>
      <c r="E17" s="191" t="s">
        <v>105</v>
      </c>
      <c r="F17" s="191" t="s">
        <v>30</v>
      </c>
      <c r="G17" s="192">
        <v>425037</v>
      </c>
      <c r="H17" s="192">
        <v>597447</v>
      </c>
      <c r="I17" s="192">
        <v>589133.49</v>
      </c>
      <c r="J17" s="173">
        <f>I17/H17*100</f>
        <v>98.60849414257666</v>
      </c>
    </row>
    <row r="18" spans="1:10">
      <c r="A18" s="185"/>
      <c r="B18" s="186"/>
      <c r="C18" s="187"/>
      <c r="D18" s="189"/>
      <c r="E18" s="191">
        <v>3113</v>
      </c>
      <c r="F18" s="191" t="s">
        <v>107</v>
      </c>
      <c r="G18" s="192">
        <v>500</v>
      </c>
      <c r="H18" s="192">
        <v>500</v>
      </c>
      <c r="I18" s="192">
        <v>965.3</v>
      </c>
      <c r="J18" s="173">
        <f>I18/H18*100</f>
        <v>193.05999999999997</v>
      </c>
    </row>
    <row r="19" spans="1:10">
      <c r="A19" s="185"/>
      <c r="B19" s="186"/>
      <c r="C19" s="187"/>
      <c r="D19" s="189"/>
      <c r="E19" s="191">
        <v>3114</v>
      </c>
      <c r="F19" s="191" t="s">
        <v>109</v>
      </c>
      <c r="G19" s="192">
        <v>110663</v>
      </c>
      <c r="H19" s="192">
        <v>110663</v>
      </c>
      <c r="I19" s="192">
        <v>89111.76</v>
      </c>
      <c r="J19" s="173">
        <f>I19/H19*100</f>
        <v>80.525342707137881</v>
      </c>
    </row>
    <row r="20" spans="1:10">
      <c r="A20" s="185"/>
      <c r="B20" s="186"/>
      <c r="C20" s="187"/>
      <c r="D20" s="189">
        <v>312</v>
      </c>
      <c r="E20" s="188"/>
      <c r="F20" s="189" t="s">
        <v>111</v>
      </c>
      <c r="G20" s="190">
        <v>30592</v>
      </c>
      <c r="H20" s="190">
        <v>30592</v>
      </c>
      <c r="I20" s="190">
        <v>36393.25</v>
      </c>
      <c r="J20" s="173">
        <f>I20/H20*100</f>
        <v>118.96329105648536</v>
      </c>
    </row>
    <row r="21" spans="1:10">
      <c r="A21" s="185"/>
      <c r="B21" s="186"/>
      <c r="C21" s="187"/>
      <c r="D21" s="29"/>
      <c r="E21" s="191" t="s">
        <v>112</v>
      </c>
      <c r="F21" s="191" t="s">
        <v>111</v>
      </c>
      <c r="G21" s="192">
        <v>30592</v>
      </c>
      <c r="H21" s="192">
        <v>30592</v>
      </c>
      <c r="I21" s="192">
        <v>36393.25</v>
      </c>
      <c r="J21" s="173">
        <f>I21/H21*100</f>
        <v>118.96329105648536</v>
      </c>
    </row>
    <row r="22" spans="1:10">
      <c r="A22" s="185"/>
      <c r="B22" s="186"/>
      <c r="C22" s="187"/>
      <c r="D22" s="189">
        <v>313</v>
      </c>
      <c r="E22" s="188"/>
      <c r="F22" s="189" t="s">
        <v>114</v>
      </c>
      <c r="G22" s="190">
        <v>88473</v>
      </c>
      <c r="H22" s="190">
        <v>88473</v>
      </c>
      <c r="I22" s="190">
        <v>112069.84</v>
      </c>
      <c r="J22" s="173">
        <f>I22/H22*100</f>
        <v>126.67123303154635</v>
      </c>
    </row>
    <row r="23" spans="1:10" ht="25.5">
      <c r="A23" s="185"/>
      <c r="B23" s="186"/>
      <c r="C23" s="187"/>
      <c r="D23" s="29"/>
      <c r="E23" s="191" t="s">
        <v>115</v>
      </c>
      <c r="F23" s="191" t="s">
        <v>235</v>
      </c>
      <c r="G23" s="192">
        <v>88473</v>
      </c>
      <c r="H23" s="192">
        <v>88473</v>
      </c>
      <c r="I23" s="192">
        <v>112069.84</v>
      </c>
      <c r="J23" s="173">
        <f>I23/H23*100</f>
        <v>126.67123303154635</v>
      </c>
    </row>
    <row r="24" spans="1:10">
      <c r="A24" s="185"/>
      <c r="B24" s="186"/>
      <c r="C24" s="187"/>
      <c r="D24" s="188">
        <v>32</v>
      </c>
      <c r="E24" s="188"/>
      <c r="F24" s="189" t="s">
        <v>10</v>
      </c>
      <c r="G24" s="190">
        <v>167637</v>
      </c>
      <c r="H24" s="190">
        <f>SUM(H25+H27+H31+H37)</f>
        <v>147932</v>
      </c>
      <c r="I24" s="190">
        <v>126007.97</v>
      </c>
      <c r="J24" s="173">
        <f>I24/H24*100</f>
        <v>85.179656869372408</v>
      </c>
    </row>
    <row r="25" spans="1:10">
      <c r="A25" s="185"/>
      <c r="B25" s="186"/>
      <c r="C25" s="187"/>
      <c r="D25" s="189" t="s">
        <v>118</v>
      </c>
      <c r="E25" s="188"/>
      <c r="F25" s="189" t="s">
        <v>31</v>
      </c>
      <c r="G25" s="190">
        <v>9600</v>
      </c>
      <c r="H25" s="190">
        <v>9635</v>
      </c>
      <c r="I25" s="190">
        <v>9632.98</v>
      </c>
      <c r="J25" s="173">
        <f>I25/H25*100</f>
        <v>99.979034769071092</v>
      </c>
    </row>
    <row r="26" spans="1:10" ht="25.5">
      <c r="A26" s="185"/>
      <c r="B26" s="186"/>
      <c r="C26" s="187"/>
      <c r="D26" s="29"/>
      <c r="E26" s="191" t="s">
        <v>120</v>
      </c>
      <c r="F26" s="191" t="s">
        <v>121</v>
      </c>
      <c r="G26" s="192">
        <v>9600</v>
      </c>
      <c r="H26" s="192">
        <v>9635</v>
      </c>
      <c r="I26" s="192">
        <v>9632.98</v>
      </c>
      <c r="J26" s="173">
        <f>I26/H26*100</f>
        <v>99.979034769071092</v>
      </c>
    </row>
    <row r="27" spans="1:10">
      <c r="A27" s="185"/>
      <c r="B27" s="186"/>
      <c r="C27" s="187"/>
      <c r="D27" s="189" t="s">
        <v>124</v>
      </c>
      <c r="E27" s="188"/>
      <c r="F27" s="189" t="s">
        <v>125</v>
      </c>
      <c r="G27" s="190">
        <v>141237</v>
      </c>
      <c r="H27" s="190">
        <v>121237</v>
      </c>
      <c r="I27" s="190">
        <v>99134.21</v>
      </c>
      <c r="J27" s="173">
        <f>I27/H27*100</f>
        <v>81.768940175029087</v>
      </c>
    </row>
    <row r="28" spans="1:10" ht="25.5">
      <c r="A28" s="185"/>
      <c r="B28" s="186"/>
      <c r="C28" s="187"/>
      <c r="D28" s="193"/>
      <c r="E28" s="191" t="s">
        <v>126</v>
      </c>
      <c r="F28" s="191" t="s">
        <v>127</v>
      </c>
      <c r="G28" s="192">
        <v>30000</v>
      </c>
      <c r="H28" s="192">
        <v>30000</v>
      </c>
      <c r="I28" s="192">
        <v>25455.89</v>
      </c>
      <c r="J28" s="173">
        <f>I28/H28*100</f>
        <v>84.85296666666666</v>
      </c>
    </row>
    <row r="29" spans="1:10">
      <c r="A29" s="185"/>
      <c r="B29" s="186"/>
      <c r="C29" s="187"/>
      <c r="D29" s="193"/>
      <c r="E29" s="191">
        <v>3222</v>
      </c>
      <c r="F29" s="191" t="s">
        <v>129</v>
      </c>
      <c r="G29" s="192">
        <v>22000</v>
      </c>
      <c r="H29" s="192">
        <v>22000</v>
      </c>
      <c r="I29" s="192">
        <v>11287.36</v>
      </c>
      <c r="J29" s="173">
        <f>I29/H29*100</f>
        <v>51.30618181818182</v>
      </c>
    </row>
    <row r="30" spans="1:10">
      <c r="A30" s="185"/>
      <c r="B30" s="186"/>
      <c r="C30" s="187"/>
      <c r="D30" s="29"/>
      <c r="E30" s="191" t="s">
        <v>130</v>
      </c>
      <c r="F30" s="191" t="s">
        <v>131</v>
      </c>
      <c r="G30" s="192">
        <v>89237</v>
      </c>
      <c r="H30" s="192">
        <v>69237</v>
      </c>
      <c r="I30" s="192">
        <v>62390.96</v>
      </c>
      <c r="J30" s="173">
        <f>I30/H30*100</f>
        <v>90.112165460664102</v>
      </c>
    </row>
    <row r="31" spans="1:10">
      <c r="A31" s="185"/>
      <c r="B31" s="186"/>
      <c r="C31" s="187"/>
      <c r="D31" s="189" t="s">
        <v>138</v>
      </c>
      <c r="E31" s="188"/>
      <c r="F31" s="189" t="s">
        <v>139</v>
      </c>
      <c r="G31" s="190">
        <v>16200</v>
      </c>
      <c r="H31" s="190">
        <v>16200</v>
      </c>
      <c r="I31" s="190">
        <v>16196.69</v>
      </c>
      <c r="J31" s="173">
        <f>I31/H31*100</f>
        <v>99.97956790123456</v>
      </c>
    </row>
    <row r="32" spans="1:10">
      <c r="A32" s="185"/>
      <c r="B32" s="186"/>
      <c r="C32" s="187"/>
      <c r="D32" s="193"/>
      <c r="E32" s="191" t="s">
        <v>140</v>
      </c>
      <c r="F32" s="191" t="s">
        <v>236</v>
      </c>
      <c r="G32" s="192">
        <v>1200</v>
      </c>
      <c r="H32" s="192">
        <v>1200</v>
      </c>
      <c r="I32" s="192">
        <v>1785.62</v>
      </c>
      <c r="J32" s="173">
        <f>I32/H32*100</f>
        <v>148.80166666666665</v>
      </c>
    </row>
    <row r="33" spans="1:10">
      <c r="A33" s="185"/>
      <c r="B33" s="186"/>
      <c r="C33" s="187"/>
      <c r="D33" s="193"/>
      <c r="E33" s="191" t="s">
        <v>146</v>
      </c>
      <c r="F33" s="191" t="s">
        <v>147</v>
      </c>
      <c r="G33" s="192">
        <v>9500</v>
      </c>
      <c r="H33" s="192">
        <v>9500</v>
      </c>
      <c r="I33" s="192">
        <v>11250.5</v>
      </c>
      <c r="J33" s="173">
        <f>I33/H33*100</f>
        <v>118.42631578947369</v>
      </c>
    </row>
    <row r="34" spans="1:10">
      <c r="A34" s="185"/>
      <c r="B34" s="186"/>
      <c r="C34" s="187"/>
      <c r="D34" s="193"/>
      <c r="E34" s="191">
        <v>3236</v>
      </c>
      <c r="F34" s="191" t="s">
        <v>151</v>
      </c>
      <c r="G34" s="192">
        <v>3500</v>
      </c>
      <c r="H34" s="192">
        <v>3500</v>
      </c>
      <c r="I34" s="192">
        <v>2504.14</v>
      </c>
      <c r="J34" s="173">
        <f>I34/H34*100</f>
        <v>71.546857142857135</v>
      </c>
    </row>
    <row r="35" spans="1:10">
      <c r="A35" s="185"/>
      <c r="B35" s="186"/>
      <c r="C35" s="187"/>
      <c r="D35" s="193"/>
      <c r="E35" s="191">
        <v>3238</v>
      </c>
      <c r="F35" s="191" t="s">
        <v>155</v>
      </c>
      <c r="G35" s="192">
        <v>1000</v>
      </c>
      <c r="H35" s="192">
        <v>1000</v>
      </c>
      <c r="I35" s="192">
        <v>647.44000000000005</v>
      </c>
      <c r="J35" s="173">
        <f>I35/H35*100</f>
        <v>64.744</v>
      </c>
    </row>
    <row r="36" spans="1:10">
      <c r="A36" s="185"/>
      <c r="B36" s="186"/>
      <c r="C36" s="187"/>
      <c r="D36" s="193"/>
      <c r="E36" s="191" t="s">
        <v>156</v>
      </c>
      <c r="F36" s="191" t="s">
        <v>157</v>
      </c>
      <c r="G36" s="192">
        <v>1000</v>
      </c>
      <c r="H36" s="192">
        <v>1000</v>
      </c>
      <c r="I36" s="192">
        <v>8.99</v>
      </c>
      <c r="J36" s="173">
        <f>I36/H36*100</f>
        <v>0.89900000000000002</v>
      </c>
    </row>
    <row r="37" spans="1:10">
      <c r="A37" s="185"/>
      <c r="B37" s="186"/>
      <c r="C37" s="187"/>
      <c r="D37" s="189" t="s">
        <v>158</v>
      </c>
      <c r="E37" s="188"/>
      <c r="F37" s="189" t="s">
        <v>159</v>
      </c>
      <c r="G37" s="190">
        <v>600</v>
      </c>
      <c r="H37" s="190">
        <v>860</v>
      </c>
      <c r="I37" s="190">
        <v>1044.0899999999999</v>
      </c>
      <c r="J37" s="173">
        <f>I37/H37*100</f>
        <v>121.40581395348838</v>
      </c>
    </row>
    <row r="38" spans="1:10">
      <c r="A38" s="185"/>
      <c r="B38" s="186"/>
      <c r="C38" s="187"/>
      <c r="D38" s="29"/>
      <c r="E38" s="191" t="s">
        <v>162</v>
      </c>
      <c r="F38" s="191" t="s">
        <v>163</v>
      </c>
      <c r="G38" s="192">
        <v>350</v>
      </c>
      <c r="H38" s="192">
        <v>350</v>
      </c>
      <c r="I38" s="192">
        <v>817.57</v>
      </c>
      <c r="J38" s="173">
        <f>I38/H38*100</f>
        <v>233.59142857142859</v>
      </c>
    </row>
    <row r="39" spans="1:10">
      <c r="A39" s="185"/>
      <c r="B39" s="186"/>
      <c r="C39" s="187"/>
      <c r="D39" s="193"/>
      <c r="E39" s="191">
        <v>3295</v>
      </c>
      <c r="F39" s="191" t="s">
        <v>237</v>
      </c>
      <c r="G39" s="192">
        <v>250</v>
      </c>
      <c r="H39" s="192">
        <v>260</v>
      </c>
      <c r="I39" s="192">
        <v>63.72</v>
      </c>
      <c r="J39" s="173">
        <f>I39/H39*100</f>
        <v>24.507692307692309</v>
      </c>
    </row>
    <row r="40" spans="1:10">
      <c r="A40" s="185"/>
      <c r="B40" s="186"/>
      <c r="C40" s="187"/>
      <c r="D40" s="193"/>
      <c r="E40" s="191" t="s">
        <v>166</v>
      </c>
      <c r="F40" s="191" t="s">
        <v>159</v>
      </c>
      <c r="G40" s="192">
        <v>0</v>
      </c>
      <c r="H40" s="192">
        <v>250</v>
      </c>
      <c r="I40" s="192">
        <v>162.80000000000001</v>
      </c>
      <c r="J40" s="173">
        <f>I40/H40*100</f>
        <v>65.12</v>
      </c>
    </row>
    <row r="41" spans="1:10">
      <c r="A41" s="185"/>
      <c r="B41" s="186"/>
      <c r="C41" s="187"/>
      <c r="D41" s="188">
        <v>34</v>
      </c>
      <c r="E41" s="188"/>
      <c r="F41" s="189" t="s">
        <v>168</v>
      </c>
      <c r="G41" s="190">
        <v>700</v>
      </c>
      <c r="H41" s="190">
        <v>700</v>
      </c>
      <c r="I41" s="190">
        <v>700</v>
      </c>
      <c r="J41" s="173">
        <f>I41/H41*100</f>
        <v>100</v>
      </c>
    </row>
    <row r="42" spans="1:10">
      <c r="A42" s="185"/>
      <c r="B42" s="186"/>
      <c r="C42" s="187"/>
      <c r="D42" s="189" t="s">
        <v>169</v>
      </c>
      <c r="E42" s="188"/>
      <c r="F42" s="189" t="s">
        <v>170</v>
      </c>
      <c r="G42" s="190">
        <v>700</v>
      </c>
      <c r="H42" s="190">
        <v>700</v>
      </c>
      <c r="I42" s="190">
        <v>700</v>
      </c>
      <c r="J42" s="173">
        <f>I42/H42*100</f>
        <v>100</v>
      </c>
    </row>
    <row r="43" spans="1:10" ht="25.5">
      <c r="A43" s="185"/>
      <c r="B43" s="186"/>
      <c r="C43" s="187"/>
      <c r="D43" s="193"/>
      <c r="E43" s="191" t="s">
        <v>171</v>
      </c>
      <c r="F43" s="191" t="s">
        <v>172</v>
      </c>
      <c r="G43" s="192">
        <v>700</v>
      </c>
      <c r="H43" s="192">
        <v>700</v>
      </c>
      <c r="I43" s="192">
        <v>700</v>
      </c>
      <c r="J43" s="173">
        <f>I43/H43*100</f>
        <v>100</v>
      </c>
    </row>
    <row r="44" spans="1:10">
      <c r="A44" s="185"/>
      <c r="B44" s="186"/>
      <c r="C44" s="187"/>
      <c r="D44" s="188">
        <v>37</v>
      </c>
      <c r="E44" s="188"/>
      <c r="F44" s="189" t="s">
        <v>238</v>
      </c>
      <c r="G44" s="190">
        <v>3000</v>
      </c>
      <c r="H44" s="190">
        <v>1000</v>
      </c>
      <c r="I44" s="190">
        <v>796.32</v>
      </c>
      <c r="J44" s="173">
        <f>I44/H44*100</f>
        <v>79.632000000000005</v>
      </c>
    </row>
    <row r="45" spans="1:10">
      <c r="A45" s="185"/>
      <c r="B45" s="186"/>
      <c r="C45" s="187"/>
      <c r="D45" s="188">
        <v>372</v>
      </c>
      <c r="E45" s="188"/>
      <c r="F45" s="189" t="s">
        <v>239</v>
      </c>
      <c r="G45" s="190">
        <v>3000</v>
      </c>
      <c r="H45" s="190">
        <v>1000</v>
      </c>
      <c r="I45" s="190">
        <v>796.32</v>
      </c>
      <c r="J45" s="173">
        <f>I45/H45*100</f>
        <v>79.632000000000005</v>
      </c>
    </row>
    <row r="46" spans="1:10" ht="25.5">
      <c r="A46" s="185"/>
      <c r="B46" s="186"/>
      <c r="C46" s="187"/>
      <c r="D46" s="29"/>
      <c r="E46" s="191">
        <v>3721</v>
      </c>
      <c r="F46" s="191" t="s">
        <v>240</v>
      </c>
      <c r="G46" s="192">
        <v>3000</v>
      </c>
      <c r="H46" s="192">
        <v>1000</v>
      </c>
      <c r="I46" s="192">
        <v>796.32</v>
      </c>
      <c r="J46" s="173">
        <f>I46/H46*100</f>
        <v>79.632000000000005</v>
      </c>
    </row>
    <row r="47" spans="1:10" ht="33.75" customHeight="1">
      <c r="A47" s="168" t="s">
        <v>227</v>
      </c>
      <c r="B47" s="168" t="s">
        <v>241</v>
      </c>
      <c r="C47" s="174">
        <v>43</v>
      </c>
      <c r="D47" s="175"/>
      <c r="E47" s="175"/>
      <c r="F47" s="176" t="s">
        <v>242</v>
      </c>
      <c r="G47" s="176"/>
      <c r="H47" s="176"/>
      <c r="I47" s="176"/>
      <c r="J47" s="176"/>
    </row>
    <row r="48" spans="1:10" ht="45.75" customHeight="1">
      <c r="A48" s="177" t="s">
        <v>230</v>
      </c>
      <c r="B48" s="168" t="s">
        <v>231</v>
      </c>
      <c r="C48" s="178"/>
      <c r="D48" s="180"/>
      <c r="E48" s="180"/>
      <c r="F48" s="180"/>
      <c r="G48" s="180"/>
      <c r="H48" s="180"/>
      <c r="I48" s="180"/>
      <c r="J48" s="180"/>
    </row>
    <row r="49" spans="1:10" ht="29.25" customHeight="1">
      <c r="A49" s="168" t="s">
        <v>232</v>
      </c>
      <c r="B49" s="168" t="s">
        <v>233</v>
      </c>
      <c r="C49" s="178"/>
      <c r="D49" s="180"/>
      <c r="E49" s="180"/>
      <c r="F49" s="180"/>
      <c r="G49" s="180"/>
      <c r="H49" s="180"/>
      <c r="I49" s="180"/>
      <c r="J49" s="180"/>
    </row>
    <row r="50" spans="1:10" ht="38.25" customHeight="1">
      <c r="A50" s="181" t="s">
        <v>234</v>
      </c>
      <c r="B50" s="182"/>
      <c r="C50" s="183"/>
      <c r="D50" s="184"/>
      <c r="E50" s="184"/>
      <c r="F50" s="184"/>
      <c r="G50" s="184"/>
      <c r="H50" s="184"/>
      <c r="I50" s="184"/>
      <c r="J50" s="184"/>
    </row>
    <row r="51" spans="1:10">
      <c r="A51" s="185"/>
      <c r="B51" s="186"/>
      <c r="C51" s="187"/>
      <c r="D51" s="188">
        <v>3</v>
      </c>
      <c r="E51" s="188"/>
      <c r="F51" s="189" t="s">
        <v>101</v>
      </c>
      <c r="G51" s="190">
        <v>190400</v>
      </c>
      <c r="H51" s="190">
        <v>190400</v>
      </c>
      <c r="I51" s="190">
        <v>180607.8</v>
      </c>
      <c r="J51" s="173">
        <f>I51/H51*100</f>
        <v>94.857037815126048</v>
      </c>
    </row>
    <row r="52" spans="1:10">
      <c r="A52" s="185"/>
      <c r="B52" s="186"/>
      <c r="C52" s="187"/>
      <c r="D52" s="188">
        <v>32</v>
      </c>
      <c r="E52" s="188"/>
      <c r="F52" s="189" t="s">
        <v>10</v>
      </c>
      <c r="G52" s="190">
        <v>183500</v>
      </c>
      <c r="H52" s="190">
        <v>183500</v>
      </c>
      <c r="I52" s="190">
        <v>174734.85</v>
      </c>
      <c r="J52" s="173">
        <f>I52/H52*100</f>
        <v>95.223351498637612</v>
      </c>
    </row>
    <row r="53" spans="1:10">
      <c r="A53" s="185"/>
      <c r="B53" s="186"/>
      <c r="C53" s="187"/>
      <c r="D53" s="189" t="s">
        <v>118</v>
      </c>
      <c r="E53" s="188"/>
      <c r="F53" s="189" t="s">
        <v>31</v>
      </c>
      <c r="G53" s="190">
        <v>4500</v>
      </c>
      <c r="H53" s="190">
        <v>4500</v>
      </c>
      <c r="I53" s="190">
        <v>5238.41</v>
      </c>
      <c r="J53" s="173">
        <f>I53/H53*100</f>
        <v>116.40911111111112</v>
      </c>
    </row>
    <row r="54" spans="1:10">
      <c r="A54" s="185"/>
      <c r="B54" s="186"/>
      <c r="C54" s="187"/>
      <c r="D54" s="29"/>
      <c r="E54" s="191" t="s">
        <v>119</v>
      </c>
      <c r="F54" s="191" t="s">
        <v>32</v>
      </c>
      <c r="G54" s="192">
        <v>3000</v>
      </c>
      <c r="H54" s="192">
        <v>3000</v>
      </c>
      <c r="I54" s="192">
        <v>4115.66</v>
      </c>
      <c r="J54" s="173">
        <f>I54/H54*100</f>
        <v>137.18866666666668</v>
      </c>
    </row>
    <row r="55" spans="1:10">
      <c r="A55" s="185"/>
      <c r="B55" s="186"/>
      <c r="C55" s="187"/>
      <c r="D55" s="193"/>
      <c r="E55" s="191" t="s">
        <v>122</v>
      </c>
      <c r="F55" s="191" t="s">
        <v>123</v>
      </c>
      <c r="G55" s="192">
        <v>1500</v>
      </c>
      <c r="H55" s="192">
        <v>1500</v>
      </c>
      <c r="I55" s="192">
        <v>1122.75</v>
      </c>
      <c r="J55" s="173">
        <f>I55/H55*100</f>
        <v>74.850000000000009</v>
      </c>
    </row>
    <row r="56" spans="1:10">
      <c r="A56" s="185"/>
      <c r="B56" s="186"/>
      <c r="C56" s="187"/>
      <c r="D56" s="189" t="s">
        <v>124</v>
      </c>
      <c r="E56" s="188"/>
      <c r="F56" s="189" t="s">
        <v>125</v>
      </c>
      <c r="G56" s="190">
        <v>139145</v>
      </c>
      <c r="H56" s="190">
        <v>139145</v>
      </c>
      <c r="I56" s="190">
        <v>133575.6</v>
      </c>
      <c r="J56" s="173">
        <f>I56/H56*100</f>
        <v>95.997412770850559</v>
      </c>
    </row>
    <row r="57" spans="1:10" ht="25.5">
      <c r="A57" s="185"/>
      <c r="B57" s="186"/>
      <c r="C57" s="187"/>
      <c r="D57" s="193"/>
      <c r="E57" s="191" t="s">
        <v>126</v>
      </c>
      <c r="F57" s="191" t="s">
        <v>127</v>
      </c>
      <c r="G57" s="192">
        <v>19200</v>
      </c>
      <c r="H57" s="192">
        <v>19200</v>
      </c>
      <c r="I57" s="192">
        <v>7382.99</v>
      </c>
      <c r="J57" s="173">
        <f>I57/H57*100</f>
        <v>38.453072916666663</v>
      </c>
    </row>
    <row r="58" spans="1:10">
      <c r="A58" s="185"/>
      <c r="B58" s="186"/>
      <c r="C58" s="187"/>
      <c r="D58" s="193"/>
      <c r="E58" s="191">
        <v>3222</v>
      </c>
      <c r="F58" s="191" t="s">
        <v>129</v>
      </c>
      <c r="G58" s="192">
        <v>79474</v>
      </c>
      <c r="H58" s="192">
        <v>79474</v>
      </c>
      <c r="I58" s="192">
        <v>100619</v>
      </c>
      <c r="J58" s="173">
        <f>I58/H58*100</f>
        <v>126.60618567078541</v>
      </c>
    </row>
    <row r="59" spans="1:10">
      <c r="A59" s="185"/>
      <c r="B59" s="186"/>
      <c r="C59" s="187"/>
      <c r="D59" s="29"/>
      <c r="E59" s="191" t="s">
        <v>130</v>
      </c>
      <c r="F59" s="191" t="s">
        <v>131</v>
      </c>
      <c r="G59" s="192">
        <v>23471</v>
      </c>
      <c r="H59" s="192">
        <v>23471</v>
      </c>
      <c r="I59" s="192">
        <v>6101.73</v>
      </c>
      <c r="J59" s="173">
        <f>I59/H59*100</f>
        <v>25.99688977887606</v>
      </c>
    </row>
    <row r="60" spans="1:10" ht="25.5">
      <c r="A60" s="185"/>
      <c r="B60" s="186"/>
      <c r="C60" s="187"/>
      <c r="D60" s="193"/>
      <c r="E60" s="191">
        <v>3224</v>
      </c>
      <c r="F60" s="191" t="s">
        <v>133</v>
      </c>
      <c r="G60" s="192">
        <v>8000</v>
      </c>
      <c r="H60" s="192">
        <v>8000</v>
      </c>
      <c r="I60" s="192">
        <v>13270.34</v>
      </c>
      <c r="J60" s="173">
        <f>I60/H60*100</f>
        <v>165.87925000000001</v>
      </c>
    </row>
    <row r="61" spans="1:10">
      <c r="A61" s="185"/>
      <c r="B61" s="186"/>
      <c r="C61" s="187"/>
      <c r="D61" s="193"/>
      <c r="E61" s="191" t="s">
        <v>134</v>
      </c>
      <c r="F61" s="191" t="s">
        <v>243</v>
      </c>
      <c r="G61" s="192">
        <v>5000</v>
      </c>
      <c r="H61" s="192">
        <v>5000</v>
      </c>
      <c r="I61" s="192">
        <v>2850.2</v>
      </c>
      <c r="J61" s="173">
        <f>I61/H61*100</f>
        <v>57.003999999999998</v>
      </c>
    </row>
    <row r="62" spans="1:10" ht="25.5">
      <c r="A62" s="185"/>
      <c r="B62" s="186"/>
      <c r="C62" s="187"/>
      <c r="D62" s="193"/>
      <c r="E62" s="191">
        <v>3227</v>
      </c>
      <c r="F62" s="191" t="s">
        <v>244</v>
      </c>
      <c r="G62" s="192">
        <v>4000</v>
      </c>
      <c r="H62" s="192">
        <v>4000</v>
      </c>
      <c r="I62" s="192">
        <v>3351.34</v>
      </c>
      <c r="J62" s="173">
        <f>I62/H62*100</f>
        <v>83.783500000000004</v>
      </c>
    </row>
    <row r="63" spans="1:10">
      <c r="A63" s="185"/>
      <c r="B63" s="186"/>
      <c r="C63" s="187"/>
      <c r="D63" s="189" t="s">
        <v>138</v>
      </c>
      <c r="E63" s="188"/>
      <c r="F63" s="189" t="s">
        <v>139</v>
      </c>
      <c r="G63" s="190">
        <v>37205</v>
      </c>
      <c r="H63" s="190">
        <v>37205</v>
      </c>
      <c r="I63" s="190">
        <v>33922.800000000003</v>
      </c>
      <c r="J63" s="173">
        <f>I63/H63*100</f>
        <v>91.178067464050542</v>
      </c>
    </row>
    <row r="64" spans="1:10">
      <c r="A64" s="185"/>
      <c r="B64" s="186"/>
      <c r="C64" s="187"/>
      <c r="D64" s="193"/>
      <c r="E64" s="191" t="s">
        <v>140</v>
      </c>
      <c r="F64" s="191" t="s">
        <v>236</v>
      </c>
      <c r="G64" s="192">
        <v>2250</v>
      </c>
      <c r="H64" s="192">
        <v>2250</v>
      </c>
      <c r="I64" s="192">
        <v>1895.21</v>
      </c>
      <c r="J64" s="173">
        <f>I64/H64*100</f>
        <v>84.231555555555559</v>
      </c>
    </row>
    <row r="65" spans="1:10" ht="25.5">
      <c r="A65" s="185"/>
      <c r="B65" s="186"/>
      <c r="C65" s="187"/>
      <c r="D65" s="29"/>
      <c r="E65" s="191" t="s">
        <v>142</v>
      </c>
      <c r="F65" s="191" t="s">
        <v>143</v>
      </c>
      <c r="G65" s="192">
        <v>8175</v>
      </c>
      <c r="H65" s="192">
        <v>8175</v>
      </c>
      <c r="I65" s="192">
        <v>12244.31</v>
      </c>
      <c r="J65" s="173">
        <f>I65/H65*100</f>
        <v>149.77749235474005</v>
      </c>
    </row>
    <row r="66" spans="1:10">
      <c r="A66" s="185"/>
      <c r="B66" s="186"/>
      <c r="C66" s="187"/>
      <c r="D66" s="193"/>
      <c r="E66" s="191" t="s">
        <v>144</v>
      </c>
      <c r="F66" s="191" t="s">
        <v>145</v>
      </c>
      <c r="G66" s="192">
        <v>1000</v>
      </c>
      <c r="H66" s="192">
        <v>1000</v>
      </c>
      <c r="I66" s="192">
        <v>854.84</v>
      </c>
      <c r="J66" s="173">
        <f>I66/H66*100</f>
        <v>85.484000000000009</v>
      </c>
    </row>
    <row r="67" spans="1:10">
      <c r="A67" s="185"/>
      <c r="B67" s="186"/>
      <c r="C67" s="187"/>
      <c r="D67" s="193"/>
      <c r="E67" s="191" t="s">
        <v>146</v>
      </c>
      <c r="F67" s="191" t="s">
        <v>147</v>
      </c>
      <c r="G67" s="192">
        <v>7500</v>
      </c>
      <c r="H67" s="192">
        <v>7500</v>
      </c>
      <c r="I67" s="192">
        <v>2649.63</v>
      </c>
      <c r="J67" s="173">
        <f>I67/H67*100</f>
        <v>35.328400000000002</v>
      </c>
    </row>
    <row r="68" spans="1:10">
      <c r="A68" s="185"/>
      <c r="B68" s="186"/>
      <c r="C68" s="187"/>
      <c r="D68" s="193"/>
      <c r="E68" s="191" t="s">
        <v>148</v>
      </c>
      <c r="F68" s="191" t="s">
        <v>149</v>
      </c>
      <c r="G68" s="192">
        <v>7730</v>
      </c>
      <c r="H68" s="192">
        <v>7730</v>
      </c>
      <c r="I68" s="192">
        <v>8580</v>
      </c>
      <c r="J68" s="173">
        <f>I68/H68*100</f>
        <v>110.99611901681759</v>
      </c>
    </row>
    <row r="69" spans="1:10">
      <c r="A69" s="185"/>
      <c r="B69" s="186"/>
      <c r="C69" s="187"/>
      <c r="D69" s="193"/>
      <c r="E69" s="191">
        <v>3236</v>
      </c>
      <c r="F69" s="191" t="s">
        <v>151</v>
      </c>
      <c r="G69" s="192">
        <v>1500</v>
      </c>
      <c r="H69" s="192">
        <v>1500</v>
      </c>
      <c r="I69" s="192">
        <v>1278</v>
      </c>
      <c r="J69" s="173">
        <f>I69/H69*100</f>
        <v>85.2</v>
      </c>
    </row>
    <row r="70" spans="1:10">
      <c r="A70" s="185"/>
      <c r="B70" s="186"/>
      <c r="C70" s="187"/>
      <c r="D70" s="193"/>
      <c r="E70" s="191" t="s">
        <v>152</v>
      </c>
      <c r="F70" s="191" t="s">
        <v>153</v>
      </c>
      <c r="G70" s="192">
        <v>2000</v>
      </c>
      <c r="H70" s="192">
        <v>2000</v>
      </c>
      <c r="I70" s="192">
        <v>625</v>
      </c>
      <c r="J70" s="173">
        <f>I70/H70*100</f>
        <v>31.25</v>
      </c>
    </row>
    <row r="71" spans="1:10">
      <c r="A71" s="185"/>
      <c r="B71" s="186"/>
      <c r="C71" s="187"/>
      <c r="D71" s="193"/>
      <c r="E71" s="191">
        <v>3238</v>
      </c>
      <c r="F71" s="191" t="s">
        <v>155</v>
      </c>
      <c r="G71" s="192">
        <v>100</v>
      </c>
      <c r="H71" s="192">
        <v>100</v>
      </c>
      <c r="I71" s="192">
        <v>1398.09</v>
      </c>
      <c r="J71" s="173">
        <f>I71/H71*100</f>
        <v>1398.09</v>
      </c>
    </row>
    <row r="72" spans="1:10">
      <c r="A72" s="185"/>
      <c r="B72" s="186"/>
      <c r="C72" s="187"/>
      <c r="D72" s="193"/>
      <c r="E72" s="191" t="s">
        <v>156</v>
      </c>
      <c r="F72" s="191" t="s">
        <v>157</v>
      </c>
      <c r="G72" s="192">
        <v>6050</v>
      </c>
      <c r="H72" s="192">
        <v>6050</v>
      </c>
      <c r="I72" s="192">
        <v>4397.72</v>
      </c>
      <c r="J72" s="173">
        <f>I72/H72*100</f>
        <v>72.6895867768595</v>
      </c>
    </row>
    <row r="73" spans="1:10">
      <c r="A73" s="185"/>
      <c r="B73" s="186"/>
      <c r="C73" s="187"/>
      <c r="D73" s="189" t="s">
        <v>158</v>
      </c>
      <c r="E73" s="188"/>
      <c r="F73" s="189" t="s">
        <v>159</v>
      </c>
      <c r="G73" s="190">
        <v>2650</v>
      </c>
      <c r="H73" s="190">
        <v>2650</v>
      </c>
      <c r="I73" s="190">
        <v>1998.04</v>
      </c>
      <c r="J73" s="173">
        <f>I73/H73*100</f>
        <v>75.397735849056602</v>
      </c>
    </row>
    <row r="74" spans="1:10" ht="26.25" customHeight="1">
      <c r="A74" s="185"/>
      <c r="B74" s="186"/>
      <c r="C74" s="187"/>
      <c r="D74" s="193"/>
      <c r="E74" s="191" t="s">
        <v>160</v>
      </c>
      <c r="F74" s="191" t="s">
        <v>245</v>
      </c>
      <c r="G74" s="192">
        <v>1500</v>
      </c>
      <c r="H74" s="192">
        <v>1500</v>
      </c>
      <c r="I74" s="192">
        <v>871.82</v>
      </c>
      <c r="J74" s="173">
        <f>I74/H74*100</f>
        <v>58.12133333333334</v>
      </c>
    </row>
    <row r="75" spans="1:10">
      <c r="A75" s="185"/>
      <c r="B75" s="186"/>
      <c r="C75" s="187"/>
      <c r="D75" s="193"/>
      <c r="E75" s="191">
        <v>3295</v>
      </c>
      <c r="F75" s="191" t="s">
        <v>237</v>
      </c>
      <c r="G75" s="192">
        <v>150</v>
      </c>
      <c r="H75" s="192">
        <v>150</v>
      </c>
      <c r="I75" s="192">
        <v>106.16</v>
      </c>
      <c r="J75" s="173">
        <f>I75/H75*100</f>
        <v>70.773333333333326</v>
      </c>
    </row>
    <row r="76" spans="1:10">
      <c r="A76" s="185"/>
      <c r="B76" s="186"/>
      <c r="C76" s="187"/>
      <c r="D76" s="193"/>
      <c r="E76" s="191" t="s">
        <v>166</v>
      </c>
      <c r="F76" s="191" t="s">
        <v>159</v>
      </c>
      <c r="G76" s="192">
        <v>1000</v>
      </c>
      <c r="H76" s="192">
        <v>1000</v>
      </c>
      <c r="I76" s="192">
        <v>1020.06</v>
      </c>
      <c r="J76" s="173">
        <f>I76/H76*100</f>
        <v>102.006</v>
      </c>
    </row>
    <row r="77" spans="1:10">
      <c r="A77" s="185"/>
      <c r="B77" s="186"/>
      <c r="C77" s="187"/>
      <c r="D77" s="188">
        <v>37</v>
      </c>
      <c r="E77" s="188"/>
      <c r="F77" s="189" t="s">
        <v>238</v>
      </c>
      <c r="G77" s="190">
        <v>6900</v>
      </c>
      <c r="H77" s="190">
        <v>6900</v>
      </c>
      <c r="I77" s="190">
        <v>5872.95</v>
      </c>
      <c r="J77" s="173">
        <f>I77/H77*100</f>
        <v>85.115217391304341</v>
      </c>
    </row>
    <row r="78" spans="1:10">
      <c r="A78" s="185"/>
      <c r="B78" s="186"/>
      <c r="C78" s="187"/>
      <c r="D78" s="188">
        <v>372</v>
      </c>
      <c r="E78" s="188"/>
      <c r="F78" s="189" t="s">
        <v>239</v>
      </c>
      <c r="G78" s="190">
        <v>6900</v>
      </c>
      <c r="H78" s="190">
        <v>6900</v>
      </c>
      <c r="I78" s="190">
        <v>5872.95</v>
      </c>
      <c r="J78" s="173">
        <f>I78/H78*100</f>
        <v>85.115217391304341</v>
      </c>
    </row>
    <row r="79" spans="1:10" ht="25.5">
      <c r="A79" s="185"/>
      <c r="B79" s="186"/>
      <c r="C79" s="187"/>
      <c r="D79" s="29"/>
      <c r="E79" s="191">
        <v>3721</v>
      </c>
      <c r="F79" s="191" t="s">
        <v>240</v>
      </c>
      <c r="G79" s="192">
        <v>6900</v>
      </c>
      <c r="H79" s="192">
        <v>6900</v>
      </c>
      <c r="I79" s="192">
        <v>5872.95</v>
      </c>
      <c r="J79" s="173">
        <f>I79/H79*100</f>
        <v>85.115217391304341</v>
      </c>
    </row>
    <row r="80" spans="1:10" ht="33.75" customHeight="1">
      <c r="A80" s="168" t="s">
        <v>227</v>
      </c>
      <c r="B80" s="168" t="s">
        <v>228</v>
      </c>
      <c r="C80" s="174">
        <v>61</v>
      </c>
      <c r="D80" s="175"/>
      <c r="E80" s="175"/>
      <c r="F80" s="176" t="s">
        <v>246</v>
      </c>
      <c r="G80" s="176"/>
      <c r="H80" s="176"/>
      <c r="I80" s="176"/>
      <c r="J80" s="176"/>
    </row>
    <row r="81" spans="1:10" ht="42" customHeight="1">
      <c r="A81" s="177" t="s">
        <v>247</v>
      </c>
      <c r="B81" s="168" t="s">
        <v>231</v>
      </c>
      <c r="C81" s="178"/>
      <c r="D81" s="180"/>
      <c r="E81" s="180"/>
      <c r="F81" s="180"/>
      <c r="G81" s="180"/>
      <c r="H81" s="180"/>
      <c r="I81" s="180"/>
      <c r="J81" s="180"/>
    </row>
    <row r="82" spans="1:10" ht="25.5">
      <c r="A82" s="168" t="s">
        <v>232</v>
      </c>
      <c r="B82" s="168" t="s">
        <v>233</v>
      </c>
      <c r="C82" s="178"/>
      <c r="D82" s="180"/>
      <c r="E82" s="180"/>
      <c r="F82" s="180"/>
      <c r="G82" s="180"/>
      <c r="H82" s="180"/>
      <c r="I82" s="180"/>
      <c r="J82" s="180"/>
    </row>
    <row r="83" spans="1:10" ht="33" customHeight="1">
      <c r="A83" s="181" t="s">
        <v>234</v>
      </c>
      <c r="B83" s="182"/>
      <c r="C83" s="183"/>
      <c r="D83" s="184"/>
      <c r="E83" s="184"/>
      <c r="F83" s="184"/>
      <c r="G83" s="184"/>
      <c r="H83" s="184"/>
      <c r="I83" s="184"/>
      <c r="J83" s="184"/>
    </row>
    <row r="84" spans="1:10" ht="25.5">
      <c r="A84" s="185"/>
      <c r="B84" s="186"/>
      <c r="C84" s="187"/>
      <c r="D84" s="188">
        <v>4</v>
      </c>
      <c r="E84" s="188"/>
      <c r="F84" s="194" t="s">
        <v>248</v>
      </c>
      <c r="G84" s="190"/>
      <c r="H84" s="190"/>
      <c r="I84" s="190">
        <v>133.9</v>
      </c>
      <c r="J84" s="173"/>
    </row>
    <row r="85" spans="1:10" ht="25.5">
      <c r="A85" s="185"/>
      <c r="B85" s="186"/>
      <c r="C85" s="187"/>
      <c r="D85" s="188">
        <v>42</v>
      </c>
      <c r="E85" s="188"/>
      <c r="F85" s="194" t="s">
        <v>189</v>
      </c>
      <c r="G85" s="190"/>
      <c r="H85" s="190"/>
      <c r="I85" s="190">
        <v>133.9</v>
      </c>
      <c r="J85" s="173"/>
    </row>
    <row r="86" spans="1:10">
      <c r="A86" s="185"/>
      <c r="B86" s="186"/>
      <c r="C86" s="187"/>
      <c r="D86" s="194" t="s">
        <v>249</v>
      </c>
      <c r="E86" s="188"/>
      <c r="F86" s="194" t="s">
        <v>190</v>
      </c>
      <c r="G86" s="190"/>
      <c r="H86" s="190"/>
      <c r="I86" s="190">
        <v>133.9</v>
      </c>
      <c r="J86" s="173"/>
    </row>
    <row r="87" spans="1:10">
      <c r="A87" s="185"/>
      <c r="B87" s="186"/>
      <c r="C87" s="187"/>
      <c r="D87" s="29"/>
      <c r="E87" s="195">
        <v>4227</v>
      </c>
      <c r="F87" s="195" t="s">
        <v>250</v>
      </c>
      <c r="G87" s="192"/>
      <c r="H87" s="192"/>
      <c r="I87" s="192">
        <v>133.9</v>
      </c>
      <c r="J87" s="173"/>
    </row>
    <row r="88" spans="1:10" ht="25.5">
      <c r="A88" s="168" t="s">
        <v>227</v>
      </c>
      <c r="B88" s="168" t="s">
        <v>228</v>
      </c>
      <c r="C88" s="174">
        <v>52</v>
      </c>
      <c r="D88" s="175"/>
      <c r="E88" s="175"/>
      <c r="F88" s="176" t="s">
        <v>251</v>
      </c>
      <c r="G88" s="176"/>
      <c r="H88" s="176"/>
      <c r="I88" s="176"/>
      <c r="J88" s="176"/>
    </row>
    <row r="89" spans="1:10" ht="38.25">
      <c r="A89" s="177" t="s">
        <v>252</v>
      </c>
      <c r="B89" s="168" t="s">
        <v>231</v>
      </c>
      <c r="C89" s="196"/>
      <c r="D89" s="180"/>
      <c r="E89" s="180"/>
      <c r="F89" s="180"/>
      <c r="G89" s="180"/>
      <c r="H89" s="180"/>
      <c r="I89" s="180"/>
      <c r="J89" s="180"/>
    </row>
    <row r="90" spans="1:10" ht="25.5">
      <c r="A90" s="168" t="s">
        <v>232</v>
      </c>
      <c r="B90" s="168" t="s">
        <v>233</v>
      </c>
      <c r="C90" s="196"/>
      <c r="D90" s="180"/>
      <c r="E90" s="180"/>
      <c r="F90" s="180"/>
      <c r="G90" s="180"/>
      <c r="H90" s="180"/>
      <c r="I90" s="180"/>
      <c r="J90" s="180"/>
    </row>
    <row r="91" spans="1:10" ht="33.75" customHeight="1">
      <c r="A91" s="181" t="s">
        <v>234</v>
      </c>
      <c r="B91" s="182"/>
      <c r="C91" s="197"/>
      <c r="D91" s="184"/>
      <c r="E91" s="184"/>
      <c r="F91" s="184"/>
      <c r="G91" s="184"/>
      <c r="H91" s="184"/>
      <c r="I91" s="184"/>
      <c r="J91" s="184"/>
    </row>
    <row r="92" spans="1:10">
      <c r="A92" s="185"/>
      <c r="B92" s="186"/>
      <c r="C92" s="187"/>
      <c r="D92" s="188">
        <v>3</v>
      </c>
      <c r="E92" s="188"/>
      <c r="F92" s="189" t="s">
        <v>101</v>
      </c>
      <c r="G92" s="190">
        <v>3780</v>
      </c>
      <c r="H92" s="190">
        <v>3780</v>
      </c>
      <c r="I92" s="190">
        <v>3684.75</v>
      </c>
      <c r="J92" s="173">
        <f>I92/H92*100</f>
        <v>97.480158730158735</v>
      </c>
    </row>
    <row r="93" spans="1:10">
      <c r="A93" s="185"/>
      <c r="B93" s="186"/>
      <c r="C93" s="187"/>
      <c r="D93" s="189" t="s">
        <v>124</v>
      </c>
      <c r="E93" s="188"/>
      <c r="F93" s="189" t="s">
        <v>125</v>
      </c>
      <c r="G93" s="190">
        <v>3000</v>
      </c>
      <c r="H93" s="190">
        <v>3000</v>
      </c>
      <c r="I93" s="190">
        <v>2157.38</v>
      </c>
      <c r="J93" s="173">
        <f>I93/H93*100</f>
        <v>71.912666666666667</v>
      </c>
    </row>
    <row r="94" spans="1:10">
      <c r="A94" s="185"/>
      <c r="B94" s="186"/>
      <c r="C94" s="187"/>
      <c r="D94" s="29"/>
      <c r="E94" s="191" t="s">
        <v>130</v>
      </c>
      <c r="F94" s="191" t="s">
        <v>131</v>
      </c>
      <c r="G94" s="192">
        <v>2500</v>
      </c>
      <c r="H94" s="192">
        <v>2500</v>
      </c>
      <c r="I94" s="192">
        <v>2124.2800000000002</v>
      </c>
      <c r="J94" s="173">
        <f>I94/H94*100</f>
        <v>84.97120000000001</v>
      </c>
    </row>
    <row r="95" spans="1:10">
      <c r="A95" s="185"/>
      <c r="B95" s="186"/>
      <c r="C95" s="187"/>
      <c r="D95" s="193"/>
      <c r="E95" s="191" t="s">
        <v>134</v>
      </c>
      <c r="F95" s="191" t="s">
        <v>243</v>
      </c>
      <c r="G95" s="192">
        <v>500</v>
      </c>
      <c r="H95" s="192">
        <v>500</v>
      </c>
      <c r="I95" s="192">
        <v>33.1</v>
      </c>
      <c r="J95" s="173">
        <f>I95/H95*100</f>
        <v>6.620000000000001</v>
      </c>
    </row>
    <row r="96" spans="1:10">
      <c r="A96" s="185"/>
      <c r="B96" s="186"/>
      <c r="C96" s="187"/>
      <c r="D96" s="189" t="s">
        <v>138</v>
      </c>
      <c r="E96" s="188"/>
      <c r="F96" s="189" t="s">
        <v>139</v>
      </c>
      <c r="G96" s="190">
        <v>780</v>
      </c>
      <c r="H96" s="190">
        <v>780</v>
      </c>
      <c r="I96" s="190">
        <v>1527.37</v>
      </c>
      <c r="J96" s="173">
        <f>I96/H96*100</f>
        <v>195.81666666666666</v>
      </c>
    </row>
    <row r="97" spans="1:11">
      <c r="A97" s="185"/>
      <c r="B97" s="186"/>
      <c r="C97" s="187"/>
      <c r="D97" s="189"/>
      <c r="E97" s="193">
        <v>3231</v>
      </c>
      <c r="F97" s="191" t="s">
        <v>236</v>
      </c>
      <c r="G97" s="190">
        <v>360</v>
      </c>
      <c r="H97" s="190">
        <v>360</v>
      </c>
      <c r="I97" s="192">
        <v>267.63</v>
      </c>
      <c r="J97" s="173">
        <f>I97/H97*100</f>
        <v>74.341666666666669</v>
      </c>
    </row>
    <row r="98" spans="1:11">
      <c r="A98" s="185"/>
      <c r="B98" s="186"/>
      <c r="C98" s="187"/>
      <c r="D98" s="193"/>
      <c r="E98" s="191" t="s">
        <v>146</v>
      </c>
      <c r="F98" s="191" t="s">
        <v>147</v>
      </c>
      <c r="G98" s="192">
        <v>420</v>
      </c>
      <c r="H98" s="192">
        <v>420</v>
      </c>
      <c r="I98" s="192">
        <v>544.74</v>
      </c>
      <c r="J98" s="173">
        <f>I98/H98*100</f>
        <v>129.69999999999999</v>
      </c>
    </row>
    <row r="99" spans="1:11">
      <c r="A99" s="185"/>
      <c r="B99" s="186"/>
      <c r="C99" s="187"/>
      <c r="D99" s="193"/>
      <c r="E99" s="191" t="s">
        <v>148</v>
      </c>
      <c r="F99" s="191" t="s">
        <v>149</v>
      </c>
      <c r="G99" s="192">
        <v>0</v>
      </c>
      <c r="H99" s="192">
        <v>0</v>
      </c>
      <c r="I99" s="192">
        <v>715</v>
      </c>
      <c r="J99" s="173"/>
    </row>
    <row r="100" spans="1:11" ht="25.5">
      <c r="A100" s="185"/>
      <c r="B100" s="186"/>
      <c r="C100" s="187"/>
      <c r="D100" s="188">
        <v>4</v>
      </c>
      <c r="E100" s="188"/>
      <c r="F100" s="194" t="s">
        <v>248</v>
      </c>
      <c r="G100" s="190"/>
      <c r="H100" s="190"/>
      <c r="I100" s="190">
        <v>502.68</v>
      </c>
      <c r="J100" s="173">
        <v>0</v>
      </c>
    </row>
    <row r="101" spans="1:11" ht="25.5">
      <c r="A101" s="185"/>
      <c r="B101" s="186"/>
      <c r="C101" s="187"/>
      <c r="D101" s="188">
        <v>42</v>
      </c>
      <c r="E101" s="188"/>
      <c r="F101" s="194" t="s">
        <v>189</v>
      </c>
      <c r="G101" s="190"/>
      <c r="H101" s="190"/>
      <c r="I101" s="190">
        <v>502.68</v>
      </c>
      <c r="J101" s="173">
        <v>0</v>
      </c>
    </row>
    <row r="102" spans="1:11">
      <c r="A102" s="185"/>
      <c r="B102" s="186"/>
      <c r="C102" s="187"/>
      <c r="D102" s="194" t="s">
        <v>249</v>
      </c>
      <c r="E102" s="188"/>
      <c r="F102" s="194" t="s">
        <v>190</v>
      </c>
      <c r="G102" s="190"/>
      <c r="H102" s="190"/>
      <c r="I102" s="190">
        <v>502.68</v>
      </c>
      <c r="J102" s="173">
        <v>0</v>
      </c>
    </row>
    <row r="103" spans="1:11">
      <c r="A103" s="185"/>
      <c r="B103" s="186"/>
      <c r="C103" s="187"/>
      <c r="D103" s="29"/>
      <c r="E103" s="195" t="s">
        <v>253</v>
      </c>
      <c r="F103" s="195" t="s">
        <v>254</v>
      </c>
      <c r="G103" s="192"/>
      <c r="H103" s="192"/>
      <c r="I103" s="192">
        <v>237.58</v>
      </c>
      <c r="J103" s="173">
        <v>0</v>
      </c>
    </row>
    <row r="104" spans="1:11">
      <c r="A104" s="185"/>
      <c r="B104" s="186"/>
      <c r="C104" s="187"/>
      <c r="D104" s="193"/>
      <c r="E104" s="195">
        <v>4227</v>
      </c>
      <c r="F104" s="195" t="s">
        <v>250</v>
      </c>
      <c r="G104" s="192"/>
      <c r="H104" s="192"/>
      <c r="I104" s="192">
        <v>265.10000000000002</v>
      </c>
      <c r="J104" s="173">
        <v>0</v>
      </c>
    </row>
    <row r="105" spans="1:11" ht="25.5">
      <c r="A105" s="198" t="s">
        <v>227</v>
      </c>
      <c r="B105" s="198" t="s">
        <v>228</v>
      </c>
      <c r="C105" s="174">
        <v>31</v>
      </c>
      <c r="D105" s="199">
        <v>32</v>
      </c>
      <c r="E105" s="200"/>
      <c r="F105" s="201" t="s">
        <v>10</v>
      </c>
      <c r="G105" s="200"/>
      <c r="H105" s="200"/>
      <c r="I105" s="200">
        <v>191.14</v>
      </c>
      <c r="J105" s="202"/>
      <c r="K105" s="203"/>
    </row>
    <row r="106" spans="1:11" ht="38.25">
      <c r="A106" s="177" t="s">
        <v>252</v>
      </c>
      <c r="B106" s="198" t="s">
        <v>231</v>
      </c>
      <c r="C106" s="196"/>
      <c r="D106" s="199">
        <v>322</v>
      </c>
      <c r="E106" s="200"/>
      <c r="F106" s="201" t="s">
        <v>125</v>
      </c>
      <c r="G106" s="200"/>
      <c r="H106" s="200"/>
      <c r="I106" s="200">
        <v>191.14</v>
      </c>
      <c r="J106" s="202"/>
      <c r="K106" s="203"/>
    </row>
    <row r="107" spans="1:11" ht="25.5">
      <c r="A107" s="198" t="s">
        <v>232</v>
      </c>
      <c r="B107" s="198" t="s">
        <v>233</v>
      </c>
      <c r="C107" s="196"/>
      <c r="D107" s="202"/>
      <c r="E107" s="202">
        <v>3223</v>
      </c>
      <c r="F107" s="204" t="s">
        <v>131</v>
      </c>
      <c r="G107" s="202"/>
      <c r="H107" s="202"/>
      <c r="I107" s="202">
        <v>191.14</v>
      </c>
      <c r="J107" s="202"/>
      <c r="K107" s="203"/>
    </row>
    <row r="108" spans="1:11" ht="27.75" customHeight="1" thickBot="1">
      <c r="A108" s="205" t="s">
        <v>234</v>
      </c>
      <c r="B108" s="206"/>
      <c r="C108" s="196"/>
      <c r="D108" s="207"/>
      <c r="E108" s="207"/>
      <c r="F108" s="207"/>
      <c r="G108" s="207"/>
      <c r="H108" s="207"/>
      <c r="I108" s="207"/>
      <c r="J108" s="207"/>
      <c r="K108" s="203"/>
    </row>
    <row r="109" spans="1:11" ht="25.5">
      <c r="A109" s="208" t="s">
        <v>227</v>
      </c>
      <c r="B109" s="209" t="s">
        <v>228</v>
      </c>
      <c r="C109" s="210">
        <v>11</v>
      </c>
      <c r="D109" s="211">
        <v>42</v>
      </c>
      <c r="E109" s="212"/>
      <c r="F109" s="213" t="s">
        <v>248</v>
      </c>
      <c r="G109" s="214"/>
      <c r="H109" s="214"/>
      <c r="I109" s="214">
        <v>26430.66</v>
      </c>
      <c r="J109" s="215"/>
      <c r="K109" s="203"/>
    </row>
    <row r="110" spans="1:11" ht="38.25">
      <c r="A110" s="216" t="s">
        <v>255</v>
      </c>
      <c r="B110" s="198" t="s">
        <v>231</v>
      </c>
      <c r="C110" s="196"/>
      <c r="D110" s="199">
        <v>422</v>
      </c>
      <c r="E110" s="200"/>
      <c r="F110" s="201" t="s">
        <v>256</v>
      </c>
      <c r="G110" s="217"/>
      <c r="H110" s="217"/>
      <c r="I110" s="217">
        <v>26430.66</v>
      </c>
      <c r="J110" s="218"/>
      <c r="K110" s="203"/>
    </row>
    <row r="111" spans="1:11" ht="25.5">
      <c r="A111" s="219" t="s">
        <v>232</v>
      </c>
      <c r="B111" s="198" t="s">
        <v>233</v>
      </c>
      <c r="C111" s="196"/>
      <c r="D111" s="202"/>
      <c r="E111" s="202">
        <v>4227</v>
      </c>
      <c r="F111" s="204" t="s">
        <v>250</v>
      </c>
      <c r="G111" s="220"/>
      <c r="H111" s="220"/>
      <c r="I111" s="220">
        <v>26430.66</v>
      </c>
      <c r="J111" s="218"/>
      <c r="K111" s="203"/>
    </row>
    <row r="112" spans="1:11" ht="25.5">
      <c r="A112" s="221"/>
      <c r="B112" s="222"/>
      <c r="C112" s="196"/>
      <c r="D112" s="223">
        <v>45</v>
      </c>
      <c r="E112" s="224"/>
      <c r="F112" s="225" t="s">
        <v>257</v>
      </c>
      <c r="G112" s="226"/>
      <c r="H112" s="226"/>
      <c r="I112" s="226">
        <v>28534.13</v>
      </c>
      <c r="J112" s="227"/>
      <c r="K112" s="203"/>
    </row>
    <row r="113" spans="1:11" ht="25.5">
      <c r="A113" s="221"/>
      <c r="B113" s="222"/>
      <c r="C113" s="196"/>
      <c r="D113" s="223">
        <v>452</v>
      </c>
      <c r="E113" s="224"/>
      <c r="F113" s="225" t="s">
        <v>196</v>
      </c>
      <c r="G113" s="226"/>
      <c r="H113" s="226"/>
      <c r="I113" s="226">
        <v>28534.13</v>
      </c>
      <c r="J113" s="227"/>
      <c r="K113" s="203"/>
    </row>
    <row r="114" spans="1:11" ht="25.5">
      <c r="A114" s="221"/>
      <c r="B114" s="222"/>
      <c r="C114" s="196"/>
      <c r="D114" s="207"/>
      <c r="E114" s="207">
        <v>4521</v>
      </c>
      <c r="F114" s="228" t="s">
        <v>196</v>
      </c>
      <c r="G114" s="229"/>
      <c r="H114" s="229"/>
      <c r="I114" s="229">
        <v>28534.13</v>
      </c>
      <c r="J114" s="227"/>
      <c r="K114" s="203"/>
    </row>
    <row r="115" spans="1:11" ht="27.75" customHeight="1" thickBot="1">
      <c r="A115" s="230" t="s">
        <v>234</v>
      </c>
      <c r="B115" s="231"/>
      <c r="C115" s="232"/>
      <c r="D115" s="233"/>
      <c r="E115" s="233"/>
      <c r="F115" s="233"/>
      <c r="G115" s="234"/>
      <c r="H115" s="234"/>
      <c r="I115" s="234"/>
      <c r="J115" s="235"/>
      <c r="K115" s="203"/>
    </row>
    <row r="116" spans="1:11" ht="25.5">
      <c r="A116" s="208" t="s">
        <v>227</v>
      </c>
      <c r="B116" s="209" t="s">
        <v>228</v>
      </c>
      <c r="C116" s="210">
        <v>11</v>
      </c>
      <c r="D116" s="211">
        <v>42</v>
      </c>
      <c r="E116" s="212"/>
      <c r="F116" s="213" t="s">
        <v>248</v>
      </c>
      <c r="G116" s="212"/>
      <c r="H116" s="212"/>
      <c r="I116" s="214">
        <v>17490</v>
      </c>
      <c r="J116" s="215"/>
      <c r="K116" s="203"/>
    </row>
    <row r="117" spans="1:11" ht="38.25">
      <c r="A117" s="216" t="s">
        <v>258</v>
      </c>
      <c r="B117" s="198" t="s">
        <v>231</v>
      </c>
      <c r="C117" s="196"/>
      <c r="D117" s="199">
        <v>423</v>
      </c>
      <c r="E117" s="200"/>
      <c r="F117" s="201" t="s">
        <v>259</v>
      </c>
      <c r="G117" s="200"/>
      <c r="H117" s="200"/>
      <c r="I117" s="217">
        <v>17490</v>
      </c>
      <c r="J117" s="218"/>
      <c r="K117" s="203"/>
    </row>
    <row r="118" spans="1:11" ht="25.5">
      <c r="A118" s="219" t="s">
        <v>232</v>
      </c>
      <c r="B118" s="198" t="s">
        <v>233</v>
      </c>
      <c r="C118" s="196"/>
      <c r="D118" s="202"/>
      <c r="E118" s="202">
        <v>4231</v>
      </c>
      <c r="F118" s="204" t="s">
        <v>213</v>
      </c>
      <c r="G118" s="202"/>
      <c r="H118" s="202"/>
      <c r="I118" s="220">
        <v>17490</v>
      </c>
      <c r="J118" s="218"/>
      <c r="K118" s="203"/>
    </row>
    <row r="119" spans="1:11" ht="25.5" customHeight="1" thickBot="1">
      <c r="A119" s="230" t="s">
        <v>234</v>
      </c>
      <c r="B119" s="231"/>
      <c r="C119" s="232"/>
      <c r="D119" s="233"/>
      <c r="E119" s="233"/>
      <c r="F119" s="233"/>
      <c r="G119" s="233"/>
      <c r="H119" s="233"/>
      <c r="I119" s="234"/>
      <c r="J119" s="235"/>
      <c r="K119" s="203"/>
    </row>
    <row r="120" spans="1:11" ht="38.25">
      <c r="A120" s="208" t="s">
        <v>227</v>
      </c>
      <c r="B120" s="209" t="s">
        <v>228</v>
      </c>
      <c r="C120" s="210">
        <v>43</v>
      </c>
      <c r="D120" s="211">
        <v>45</v>
      </c>
      <c r="E120" s="236"/>
      <c r="F120" s="213" t="s">
        <v>260</v>
      </c>
      <c r="G120" s="212"/>
      <c r="H120" s="212"/>
      <c r="I120" s="214">
        <v>79368.75</v>
      </c>
      <c r="J120" s="215"/>
      <c r="K120" s="203"/>
    </row>
    <row r="121" spans="1:11" ht="38.25">
      <c r="A121" s="216" t="s">
        <v>261</v>
      </c>
      <c r="B121" s="198" t="s">
        <v>231</v>
      </c>
      <c r="C121" s="196"/>
      <c r="D121" s="199">
        <v>451</v>
      </c>
      <c r="E121" s="202"/>
      <c r="F121" s="201" t="s">
        <v>195</v>
      </c>
      <c r="G121" s="200"/>
      <c r="H121" s="200"/>
      <c r="I121" s="217">
        <v>79368.75</v>
      </c>
      <c r="J121" s="218"/>
      <c r="K121" s="203"/>
    </row>
    <row r="122" spans="1:11" ht="25.5">
      <c r="A122" s="219" t="s">
        <v>232</v>
      </c>
      <c r="B122" s="198" t="s">
        <v>233</v>
      </c>
      <c r="C122" s="196"/>
      <c r="D122" s="202"/>
      <c r="E122" s="202">
        <v>4511</v>
      </c>
      <c r="F122" s="204" t="s">
        <v>195</v>
      </c>
      <c r="G122" s="202"/>
      <c r="H122" s="202"/>
      <c r="I122" s="220">
        <v>79368.75</v>
      </c>
      <c r="J122" s="218"/>
      <c r="K122" s="203"/>
    </row>
    <row r="123" spans="1:11" ht="30.75" customHeight="1" thickBot="1">
      <c r="A123" s="230" t="s">
        <v>234</v>
      </c>
      <c r="B123" s="231"/>
      <c r="C123" s="232"/>
      <c r="D123" s="233"/>
      <c r="E123" s="233"/>
      <c r="F123" s="233"/>
      <c r="G123" s="233"/>
      <c r="H123" s="233"/>
      <c r="I123" s="234"/>
      <c r="J123" s="235"/>
      <c r="K123" s="203"/>
    </row>
  </sheetData>
  <mergeCells count="50">
    <mergeCell ref="G88:G91"/>
    <mergeCell ref="H88:H91"/>
    <mergeCell ref="I88:I91"/>
    <mergeCell ref="J88:J91"/>
    <mergeCell ref="G80:G83"/>
    <mergeCell ref="A50:B50"/>
    <mergeCell ref="H80:H83"/>
    <mergeCell ref="I80:I83"/>
    <mergeCell ref="C105:C108"/>
    <mergeCell ref="A108:B108"/>
    <mergeCell ref="J80:J83"/>
    <mergeCell ref="C88:C91"/>
    <mergeCell ref="D88:D91"/>
    <mergeCell ref="E88:E91"/>
    <mergeCell ref="F88:F91"/>
    <mergeCell ref="A91:B91"/>
    <mergeCell ref="C10:C13"/>
    <mergeCell ref="D10:D13"/>
    <mergeCell ref="E10:E13"/>
    <mergeCell ref="F10:F13"/>
    <mergeCell ref="A83:B83"/>
    <mergeCell ref="C80:C83"/>
    <mergeCell ref="D80:D83"/>
    <mergeCell ref="E80:E83"/>
    <mergeCell ref="F80:F83"/>
    <mergeCell ref="J10:J13"/>
    <mergeCell ref="C47:C50"/>
    <mergeCell ref="D47:D50"/>
    <mergeCell ref="E47:E50"/>
    <mergeCell ref="F47:F50"/>
    <mergeCell ref="G47:G50"/>
    <mergeCell ref="H47:H50"/>
    <mergeCell ref="I47:I50"/>
    <mergeCell ref="J47:J50"/>
    <mergeCell ref="A8:F8"/>
    <mergeCell ref="A13:B13"/>
    <mergeCell ref="D1:L1"/>
    <mergeCell ref="C3:J3"/>
    <mergeCell ref="C4:H4"/>
    <mergeCell ref="B2:L2"/>
    <mergeCell ref="A7:B7"/>
    <mergeCell ref="G10:G13"/>
    <mergeCell ref="H10:H13"/>
    <mergeCell ref="I10:I13"/>
    <mergeCell ref="C109:C115"/>
    <mergeCell ref="A115:B115"/>
    <mergeCell ref="C116:C119"/>
    <mergeCell ref="A119:B119"/>
    <mergeCell ref="C120:C123"/>
    <mergeCell ref="A123:B12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2</vt:i4>
      </vt:variant>
    </vt:vector>
  </HeadingPairs>
  <TitlesOfParts>
    <vt:vector size="9" baseType="lpstr">
      <vt:lpstr>SAŽETAK</vt:lpstr>
      <vt:lpstr> Račun prihoda i rashoda</vt:lpstr>
      <vt:lpstr>Rashodi prema izvorima finan</vt:lpstr>
      <vt:lpstr>Rashodi prema funkcijskoj k </vt:lpstr>
      <vt:lpstr>Račun fin prema izvorima f</vt:lpstr>
      <vt:lpstr>Račun financiranja</vt:lpstr>
      <vt:lpstr>Posebni dio</vt:lpstr>
      <vt:lpstr>' Račun prihoda i rashoda'!Podrucje_ispisa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Anita Staničić</cp:lastModifiedBy>
  <cp:lastPrinted>2025-03-25T12:28:10Z</cp:lastPrinted>
  <dcterms:created xsi:type="dcterms:W3CDTF">2022-08-12T12:51:27Z</dcterms:created>
  <dcterms:modified xsi:type="dcterms:W3CDTF">2025-03-26T12:39:08Z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PKDP.xlsx</vt:lpwstr>
  </property>
</Properties>
</file>